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12225" activeTab="3"/>
  </bookViews>
  <sheets>
    <sheet name="Febrero 2018" sheetId="2" r:id="rId1"/>
    <sheet name="C Mzo 9313 -18" sheetId="4" r:id="rId2"/>
    <sheet name="C Abr 9313 -18" sheetId="5" r:id="rId3"/>
    <sheet name="C May 9313 -18" sheetId="6" r:id="rId4"/>
  </sheets>
  <definedNames>
    <definedName name="_xlnm._FilterDatabase" localSheetId="2" hidden="1">'C Abr 9313 -18'!$A$16:$L$205</definedName>
    <definedName name="_xlnm._FilterDatabase" localSheetId="3" hidden="1">'C May 9313 -18'!$A$16:$I$226</definedName>
    <definedName name="_xlnm._FilterDatabase" localSheetId="1" hidden="1">'C Mzo 9313 -18'!$A$16:$L$92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8" i="6"/>
  <c r="E228"/>
  <c r="G17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E11"/>
  <c r="D11"/>
  <c r="F11" s="1"/>
  <c r="F15" s="1"/>
  <c r="F210" i="5"/>
  <c r="E17"/>
  <c r="E11"/>
  <c r="D11"/>
  <c r="F11" s="1"/>
  <c r="F15" s="1"/>
  <c r="F94" i="4"/>
  <c r="E94"/>
  <c r="G37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E17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E11"/>
  <c r="D11"/>
  <c r="F11" s="1"/>
  <c r="F15" s="1"/>
  <c r="E210" i="5" l="1"/>
  <c r="G17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D6" i="2" l="1"/>
  <c r="G92"/>
  <c r="G91"/>
  <c r="G90"/>
  <c r="G79"/>
  <c r="G80"/>
  <c r="G81" s="1"/>
  <c r="G82" s="1"/>
  <c r="G83" s="1"/>
  <c r="G84" s="1"/>
  <c r="G85" s="1"/>
  <c r="G86" s="1"/>
  <c r="G87" s="1"/>
  <c r="G88" s="1"/>
  <c r="G89" s="1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F94"/>
  <c r="E94"/>
  <c r="G37" l="1"/>
  <c r="G38" s="1"/>
  <c r="G39" s="1"/>
  <c r="G40" s="1"/>
  <c r="G41" s="1"/>
  <c r="G42" s="1"/>
  <c r="G43" s="1"/>
  <c r="G44" s="1"/>
  <c r="G45" s="1"/>
  <c r="G46" s="1"/>
  <c r="G47" s="1"/>
  <c r="E17" l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E11"/>
  <c r="D11" l="1"/>
  <c r="F11" s="1"/>
  <c r="F15" s="1"/>
</calcChain>
</file>

<file path=xl/sharedStrings.xml><?xml version="1.0" encoding="utf-8"?>
<sst xmlns="http://schemas.openxmlformats.org/spreadsheetml/2006/main" count="2254" uniqueCount="545">
  <si>
    <t>OPD. RÉGIMEN ESTATAL DE PROTECCIÓN SOCIAL EN SALUD</t>
  </si>
  <si>
    <t>ASE 2017 0472729313</t>
  </si>
  <si>
    <t xml:space="preserve">                     CONCILIACIÓN BANCARIA </t>
  </si>
  <si>
    <t>MOVIMIENTOS</t>
  </si>
  <si>
    <t>ABONOS</t>
  </si>
  <si>
    <t>CARGOS</t>
  </si>
  <si>
    <t>SALDO</t>
  </si>
  <si>
    <t>SALDO FINAL</t>
  </si>
  <si>
    <t xml:space="preserve">DEPÓSITOS </t>
  </si>
  <si>
    <t>INTERESES GANADOS</t>
  </si>
  <si>
    <t>TRASPASO DE CUENTAS</t>
  </si>
  <si>
    <t xml:space="preserve">COMISIONES COBRADAS </t>
  </si>
  <si>
    <t>SUMA GENERAL</t>
  </si>
  <si>
    <t>MOVIMIENTOS EN TRANSITO</t>
  </si>
  <si>
    <t>MOVIMIENTOS CANCELADOS</t>
  </si>
  <si>
    <t>SALDO REAL EN DEPÓSITO</t>
  </si>
  <si>
    <t>FECHA CAPTURA</t>
  </si>
  <si>
    <t>NO. PROCESO</t>
  </si>
  <si>
    <t>NOMBRE</t>
  </si>
  <si>
    <t>CONCEPTO</t>
  </si>
  <si>
    <t>MOV</t>
  </si>
  <si>
    <t>MES COB</t>
  </si>
  <si>
    <t>FECHA COBRO</t>
  </si>
  <si>
    <t xml:space="preserve">COMISION ORDEN DE PAGO SPEI </t>
  </si>
  <si>
    <t>COMISION ORDEN DE PAGO SPEI</t>
  </si>
  <si>
    <t xml:space="preserve">I.V.A ORDEN DE PAGO SPEI </t>
  </si>
  <si>
    <t>IVA ORDEN DE PAGO SPEI</t>
  </si>
  <si>
    <t xml:space="preserve">REPOSICION DE CAJA CHICA </t>
  </si>
  <si>
    <t xml:space="preserve">DEPOSITO EN EFECTIVO </t>
  </si>
  <si>
    <t>DEP.EFECTIVO</t>
  </si>
  <si>
    <t xml:space="preserve">PAGO DE SERVICIOS </t>
  </si>
  <si>
    <t xml:space="preserve">TRASPASO A CUENTA DE TERCEROS </t>
  </si>
  <si>
    <t xml:space="preserve">VIATICOS A LA CD DE MEXICO </t>
  </si>
  <si>
    <t xml:space="preserve">INTERESES GANADOS </t>
  </si>
  <si>
    <t xml:space="preserve">FEBRERO </t>
  </si>
  <si>
    <t>FEBRERO</t>
  </si>
  <si>
    <t xml:space="preserve">TOTAL </t>
  </si>
  <si>
    <t>SALDO A ENERO 2018</t>
  </si>
  <si>
    <t xml:space="preserve">SALDO A ENERO </t>
  </si>
  <si>
    <t xml:space="preserve">COMBUSTIBLES PARA VEHICULOS </t>
  </si>
  <si>
    <t xml:space="preserve"> 0000000186</t>
  </si>
  <si>
    <t>TRANS PAGO SPEI 00000000186</t>
  </si>
  <si>
    <t xml:space="preserve"> 0000001818</t>
  </si>
  <si>
    <t xml:space="preserve">SERVICIOS DE MUDANZAS </t>
  </si>
  <si>
    <t>RENTA DE MACROMODULO ENERO 2018</t>
  </si>
  <si>
    <t>0000045070</t>
  </si>
  <si>
    <t>TRANS SPEI 000000186</t>
  </si>
  <si>
    <t xml:space="preserve">ANTICIPO DE VIATICOS REGION AUTLAN </t>
  </si>
  <si>
    <t xml:space="preserve">INTEC MEDIOS DE PAGO </t>
  </si>
  <si>
    <t xml:space="preserve">BANCO MERCANTIL DEL NORTE </t>
  </si>
  <si>
    <t xml:space="preserve">RAUL HURTADO </t>
  </si>
  <si>
    <t xml:space="preserve">CONCORD TRADE AND LOGISTIC </t>
  </si>
  <si>
    <t xml:space="preserve">BEM COMISION FEDERAL DE ELECTRICIDAD </t>
  </si>
  <si>
    <t xml:space="preserve">YADIRA MENDOZA GUTIERREZ </t>
  </si>
  <si>
    <t xml:space="preserve">JANNET SANDOVAL PULIDO </t>
  </si>
  <si>
    <t xml:space="preserve">TELEFONOS DE MEXICO </t>
  </si>
  <si>
    <t xml:space="preserve">GONZALEZ SANCHEZ LUZ SAGRARIO </t>
  </si>
  <si>
    <t xml:space="preserve">NAKAMURA MATUS JULIO CESAR </t>
  </si>
  <si>
    <t xml:space="preserve">AMAYA SANTAMARIA JOSE ANTONIO </t>
  </si>
  <si>
    <t xml:space="preserve">TREJO FLORES ALBERTO </t>
  </si>
  <si>
    <t xml:space="preserve">MATA ANTILLON LILIANA </t>
  </si>
  <si>
    <t xml:space="preserve">ARIAS MERCADO Y ASOCIADOS </t>
  </si>
  <si>
    <t>FUC 018</t>
  </si>
  <si>
    <t>FUC 020</t>
  </si>
  <si>
    <t>FUC 022</t>
  </si>
  <si>
    <t>FUC 023</t>
  </si>
  <si>
    <t>FUC 021</t>
  </si>
  <si>
    <t>FUC 019</t>
  </si>
  <si>
    <t xml:space="preserve">SUMINISTROS Y ADECUACIONES ELECTRICAS </t>
  </si>
  <si>
    <t xml:space="preserve"> 0000000015</t>
  </si>
  <si>
    <t xml:space="preserve">ACCESORIOS NH SA DE C </t>
  </si>
  <si>
    <t xml:space="preserve">INSTALACIONES DE ACCESORIOS A VEHICULOS </t>
  </si>
  <si>
    <t xml:space="preserve"> 0000009140 </t>
  </si>
  <si>
    <t>TRANS PAGO SPEI 0000009140</t>
  </si>
  <si>
    <t xml:space="preserve">CLIMAS TECNICOS EN GDL S DE RL </t>
  </si>
  <si>
    <t>CHEQUE 005</t>
  </si>
  <si>
    <t>CHEQUE COBRADO 005</t>
  </si>
  <si>
    <t xml:space="preserve">DEP.EFECTIVO </t>
  </si>
  <si>
    <t>0000000079</t>
  </si>
  <si>
    <t xml:space="preserve">MANTENIMIENTO EQUIPOS DE AIRE ACONDICIONADO </t>
  </si>
  <si>
    <t>TRANS SPEI 0000000079</t>
  </si>
  <si>
    <t>JORGE GONZALEZ GODINEZ</t>
  </si>
  <si>
    <t xml:space="preserve">RENTA ENERO 2018 EDIFICIO CHAPULTEPEC </t>
  </si>
  <si>
    <t>0000000512</t>
  </si>
  <si>
    <t>TRANS PAGO SPEI 00000000512</t>
  </si>
  <si>
    <t>MAURICIO NAVARRETE JIMENEZ</t>
  </si>
  <si>
    <t xml:space="preserve">PENSION PARA 4 VEHICULOS OFICIALES </t>
  </si>
  <si>
    <t>0000001565</t>
  </si>
  <si>
    <t>TRANS PAGO SPEI 0000001565</t>
  </si>
  <si>
    <t xml:space="preserve">BEM SIAPA </t>
  </si>
  <si>
    <t>CARGO POR PAGO CONCENTRACION</t>
  </si>
  <si>
    <t>BEM AXTEL S.A.DE CV</t>
  </si>
  <si>
    <t xml:space="preserve">BEM COMISION FEDERA </t>
  </si>
  <si>
    <t>TRANS PAGO SPEI  0000000002</t>
  </si>
  <si>
    <t xml:space="preserve"> 0000000002</t>
  </si>
  <si>
    <t xml:space="preserve">SISTEMA INTERMUNICIPAL DE AGUA </t>
  </si>
  <si>
    <t>0000000045</t>
  </si>
  <si>
    <t xml:space="preserve">VIATICOS COLOTLAN JALISCO </t>
  </si>
  <si>
    <t xml:space="preserve">RENTA MACROMODULO </t>
  </si>
  <si>
    <t>VIATICOS COLOTLAN JALISCO</t>
  </si>
  <si>
    <t xml:space="preserve">CABAÑAS SANDOVAL HECTOR </t>
  </si>
  <si>
    <t>TRASPASO A CUENTA DE TERCEROS</t>
  </si>
  <si>
    <t xml:space="preserve"> RECOLECCION DE BASURA</t>
  </si>
  <si>
    <t xml:space="preserve">MARIN HERNANDEZ MARIANA ELIZABETH </t>
  </si>
  <si>
    <t>FAC 004368</t>
  </si>
  <si>
    <t xml:space="preserve">SISTEMAS DIGITALES DINETSYS SA </t>
  </si>
  <si>
    <t>0000000002</t>
  </si>
  <si>
    <t>TRANS SPEI 00000000002</t>
  </si>
  <si>
    <t>LIQ.INT.S/TASA LIQ 2018-02-28</t>
  </si>
  <si>
    <t>COM.CHQ.EXPED. LIQ 2018-02-28</t>
  </si>
  <si>
    <t>I.V.A. LIQ 201802-28</t>
  </si>
  <si>
    <t>ZURICH COMPAÑIA DE SEGUROS S</t>
  </si>
  <si>
    <t>SOTO CHAVEZ LILIANA MARIBELL</t>
  </si>
  <si>
    <t>FUC 184</t>
  </si>
  <si>
    <t>FUC 190</t>
  </si>
  <si>
    <t>FUC 273</t>
  </si>
  <si>
    <t>FUC 279</t>
  </si>
  <si>
    <t>FUC 226</t>
  </si>
  <si>
    <t xml:space="preserve">PEREZ PEREIRO JUAN CARLOS </t>
  </si>
  <si>
    <t>FUC 231</t>
  </si>
  <si>
    <t>FUC 239</t>
  </si>
  <si>
    <t xml:space="preserve">ROCHA LUGO JOSE ANGEL </t>
  </si>
  <si>
    <t>FUC 256</t>
  </si>
  <si>
    <t xml:space="preserve">HERNANDEZ AMBROCIO BENITO </t>
  </si>
  <si>
    <t>FUC 271</t>
  </si>
  <si>
    <t xml:space="preserve">LOPEZ PAEZ ERNESTO </t>
  </si>
  <si>
    <t>FUC 297</t>
  </si>
  <si>
    <t xml:space="preserve">MALDONADO COVARRUBIAS EDSON MIGUEL </t>
  </si>
  <si>
    <t>ANDRE RAMIREZ GUILLERMO</t>
  </si>
  <si>
    <t>JASSO FERNANDEZ MIGUEL</t>
  </si>
  <si>
    <t xml:space="preserve">SALGADO MONTIEL OSCAR MARTIN  </t>
  </si>
  <si>
    <t xml:space="preserve">ZELAYARAN PEÑA CHRISTIAN EDUARDO </t>
  </si>
  <si>
    <t xml:space="preserve">Viaticos / Factura </t>
  </si>
  <si>
    <t xml:space="preserve">Viaticos </t>
  </si>
  <si>
    <t xml:space="preserve">RETIROS </t>
  </si>
  <si>
    <t xml:space="preserve">Prov. / Subrogados </t>
  </si>
  <si>
    <t xml:space="preserve">Prov. / Servicos </t>
  </si>
  <si>
    <t xml:space="preserve">Gto. Opertivo </t>
  </si>
  <si>
    <t xml:space="preserve">Gto. Op. / Adquicisiones </t>
  </si>
  <si>
    <t>Portabilidad / interestatales</t>
  </si>
  <si>
    <t xml:space="preserve">MARZO </t>
  </si>
  <si>
    <t xml:space="preserve">SALDO A FEBRERO </t>
  </si>
  <si>
    <t>SALDO A FEBRERO  2018</t>
  </si>
  <si>
    <t xml:space="preserve">CHECAR EN CONTROL DE CAJA CHICA </t>
  </si>
  <si>
    <t xml:space="preserve">MICHELLE PAULINA VACA VILLALOBOS </t>
  </si>
  <si>
    <t>No estan Facturadas ante el Sat</t>
  </si>
  <si>
    <t xml:space="preserve">VIATICOS CHECAR EN CAJA CHICA </t>
  </si>
  <si>
    <t xml:space="preserve">ABRIL </t>
  </si>
  <si>
    <t xml:space="preserve">SALDO A MARZO </t>
  </si>
  <si>
    <t>SALDO A MARZO 2018</t>
  </si>
  <si>
    <t>00004</t>
  </si>
  <si>
    <t>GRUPO MOTORMEXA GUADALAJARA, S.A. DE C.V.</t>
  </si>
  <si>
    <t>MANTENIMIENTO DE VEHICULO (JR92354)</t>
  </si>
  <si>
    <t xml:space="preserve">RETIRO </t>
  </si>
  <si>
    <t>MANTENIMIENTO DE VEHICULO (JR92352)</t>
  </si>
  <si>
    <t>CUENTA PUBLICA</t>
  </si>
  <si>
    <t xml:space="preserve">COMISION </t>
  </si>
  <si>
    <t xml:space="preserve">IVA s/ COMISION </t>
  </si>
  <si>
    <t>TRABAJOS REALIZADOS DEL 26 DE MARZO AL 01 DE ABRIL 2018</t>
  </si>
  <si>
    <t xml:space="preserve">DISPERSIÓN A TARJETAS ELECTRÓNICAS NO DE IDENTIFICADOR 26102 COMBUSTIBLE </t>
  </si>
  <si>
    <t xml:space="preserve">GOMEZ URZUA MOISES DANIEL </t>
  </si>
  <si>
    <t>VIATICOS A LA CD DE MEXICO / FUC 114</t>
  </si>
  <si>
    <t>VIATICOS A LA CD DE MEXICO / FUC 113</t>
  </si>
  <si>
    <t>Cheque # 0008</t>
  </si>
  <si>
    <t xml:space="preserve">CHRISTIAN EDUARDO ZELAYARAN PEÑA </t>
  </si>
  <si>
    <t>CHEQUE 008</t>
  </si>
  <si>
    <t xml:space="preserve">ESPEJO SANCHEZ ALAIN MICHE </t>
  </si>
  <si>
    <t>IMPRESION POR MILLAR PROMOCIONAL O PUBLICITARIA</t>
  </si>
  <si>
    <t xml:space="preserve">COPIADORAS VAYVER SA DE CV </t>
  </si>
  <si>
    <t>RENTA COPIADORAS MARZO 2018</t>
  </si>
  <si>
    <t>00003</t>
  </si>
  <si>
    <t xml:space="preserve">GONZALEZ CHIMAL EMMANUEL </t>
  </si>
  <si>
    <t>REEMBOLSO VIATICOS / FUC 136</t>
  </si>
  <si>
    <t xml:space="preserve">LEONARDO LAMAS SILLAS </t>
  </si>
  <si>
    <t>COMPLEMENTO DE VIATICOS / FUC 096</t>
  </si>
  <si>
    <t xml:space="preserve">CUENTA CANCELADA </t>
  </si>
  <si>
    <t>OPERACIÓN CANCELADA</t>
  </si>
  <si>
    <t xml:space="preserve">BIOS 2 0 SA DE CV </t>
  </si>
  <si>
    <t xml:space="preserve">LICENCIA DE SOTWARE CONTABLE </t>
  </si>
  <si>
    <t xml:space="preserve">DEPOSITO </t>
  </si>
  <si>
    <t>14298</t>
  </si>
  <si>
    <t>MANTENIMIENTO PLACAS (JR92355)</t>
  </si>
  <si>
    <t>MANTENIMIENTO PLACAS (JR92349)</t>
  </si>
  <si>
    <t xml:space="preserve">DIXSE SA DE  CV </t>
  </si>
  <si>
    <t>RENTA / MTTO SOFTWARE NOMINA FEBRERO 2018</t>
  </si>
  <si>
    <t>RENTA / MTTO SOFTWARE NOMINA MARZO  2018</t>
  </si>
  <si>
    <t>RENTA / MTTO SOFTWARE NOMINA ABRIL  2018</t>
  </si>
  <si>
    <t>TRABAJOS REALIZADOS DEL 02 AL 08 DE ABRIL 2018</t>
  </si>
  <si>
    <t>MATERIAL ELECTRICO / FACT 108</t>
  </si>
  <si>
    <t xml:space="preserve">ZAMORA LEGASPI JONATHAN </t>
  </si>
  <si>
    <t>VIATICOS COLOTLAN / FUC150</t>
  </si>
  <si>
    <t xml:space="preserve">LOPEZ CONTRERAS EDGAR NOE </t>
  </si>
  <si>
    <t>VIATICOS COLOTLAN / FUC149</t>
  </si>
  <si>
    <t xml:space="preserve">GONZALEZ VAZQUEZ DANIEL </t>
  </si>
  <si>
    <t>VIATICOS COLOTLAN / FUC 147</t>
  </si>
  <si>
    <t xml:space="preserve">PADILLA PADILLA JUAN MANUEL </t>
  </si>
  <si>
    <t>VIATICOS COLOTLAN / FUC 146</t>
  </si>
  <si>
    <t xml:space="preserve">JIMENEZ LOPEZ JOEL </t>
  </si>
  <si>
    <t>VIATICOS COLOTLAN / FUC 145</t>
  </si>
  <si>
    <t xml:space="preserve">MENDOZA CASILLAS EDUARDO DANIEL </t>
  </si>
  <si>
    <t>VIATICOS COLOTLAN / FUC 144</t>
  </si>
  <si>
    <t>VIATICOS COLOTLAN / FUC 143</t>
  </si>
  <si>
    <t xml:space="preserve">LOPEZ PEREZ LUIS FERNANDO </t>
  </si>
  <si>
    <t xml:space="preserve">VIATICOS  / FUC 148 </t>
  </si>
  <si>
    <t>MARTINEZ GARCIA RICARDO</t>
  </si>
  <si>
    <t>REEMBOLSO / FUC 135 - 2017</t>
  </si>
  <si>
    <t xml:space="preserve">DIAZ ALCARAZ LUIS CARLOS </t>
  </si>
  <si>
    <t>COMPLEMENTO DE VIATICOS / FUC 231 -2017</t>
  </si>
  <si>
    <t>COMPLEMENTO DE VIATICOS / FUC 314- 2017</t>
  </si>
  <si>
    <t>REEMBOLSO / FUC 232 - 2017</t>
  </si>
  <si>
    <t>REEMBOLSO / FUC 187 - 2017</t>
  </si>
  <si>
    <t xml:space="preserve">ARACELI IGNACIA ARRIAGA ACEVE </t>
  </si>
  <si>
    <t xml:space="preserve">ALIMENTOS PARA CAPACITACION DE GESTORES </t>
  </si>
  <si>
    <t xml:space="preserve">PROMOTORA TEBAR SA DE CV </t>
  </si>
  <si>
    <t>RENTA OFICINA GLOSA MES DE MARZO 2018</t>
  </si>
  <si>
    <t>RENTA OFICINA GLOSA MES DE FEBRERO 2018</t>
  </si>
  <si>
    <t>RENTA OFICINA GLOSA MES DE ENERO 2018</t>
  </si>
  <si>
    <t xml:space="preserve">GONZALEZ GODINEZ JORGE </t>
  </si>
  <si>
    <t>RENTA OFICINA CHAPULTEPC MARZO 2018</t>
  </si>
  <si>
    <t xml:space="preserve">DISTRIBUIDORA MAYLI SA DE CV </t>
  </si>
  <si>
    <t xml:space="preserve">PAPELERIA EDIFICIO CHAPULTEPEC </t>
  </si>
  <si>
    <t xml:space="preserve">MAURICIO NAVARRETE JIMENEZ </t>
  </si>
  <si>
    <t xml:space="preserve">SERVICIO DE PENSION DE ESTACIONAMIENTO </t>
  </si>
  <si>
    <t>RECOLECCION DE BASURA DEL MES DE MARZO 2018</t>
  </si>
  <si>
    <t>02292</t>
  </si>
  <si>
    <t xml:space="preserve">BEM AXTEL SA DE CV </t>
  </si>
  <si>
    <t>ANTICIPO VIATICOS / FUC 174</t>
  </si>
  <si>
    <t>ANTICIPO VIATICOS / FUC 175</t>
  </si>
  <si>
    <t xml:space="preserve">GONZALEZ BLANCO LUCIA </t>
  </si>
  <si>
    <t>ANTICIPO VIATICOS / FUC 173</t>
  </si>
  <si>
    <t>ANTICIPO VIATICOS / FUC 171</t>
  </si>
  <si>
    <t>ANTICIPO VIATICOS / FUC 170</t>
  </si>
  <si>
    <t>COMPLEMENTO DE VIATICOS / 320 - 2017</t>
  </si>
  <si>
    <t>ANTICIPO VIATICOS / FUC 172</t>
  </si>
  <si>
    <t xml:space="preserve">ROCHA LUGO CHRISTIAN DANIEL </t>
  </si>
  <si>
    <t>ANTICIPO VIATICOS / FUC169</t>
  </si>
  <si>
    <t>MANTENIMIENTO DE VEHICULOS (JR92348)</t>
  </si>
  <si>
    <t xml:space="preserve">GARZA AVILA GABRIELA </t>
  </si>
  <si>
    <t>ANTICIPO VIATICOS /  FUC 180</t>
  </si>
  <si>
    <t>ANTICIPO VIATICOS /  FUC 179</t>
  </si>
  <si>
    <t>ANTICIPO VIATICOS /  FUC 178</t>
  </si>
  <si>
    <t>ANTICIPO VIATICOS /  FUC 177</t>
  </si>
  <si>
    <t>ANTICIPO VIATICOS /  FUC 176</t>
  </si>
  <si>
    <t xml:space="preserve">QUINTANILLA ALVAREZ DANIELLA GORETHY </t>
  </si>
  <si>
    <t>REEMBOLSO / FUC 122</t>
  </si>
  <si>
    <t>REEMBOLSO / FUC 041</t>
  </si>
  <si>
    <t>REEMBOLSO / FUC 125</t>
  </si>
  <si>
    <t xml:space="preserve">VENTURA ROMERO EDGAR RAFAEL </t>
  </si>
  <si>
    <t>REEMBOLSO / FUC 130</t>
  </si>
  <si>
    <t>REEMBOLSO / FUC 132</t>
  </si>
  <si>
    <t>REEMBOLSO / FUC 136</t>
  </si>
  <si>
    <t>REEMBOLSO / FUC 138</t>
  </si>
  <si>
    <t xml:space="preserve">DIAZ MEDINA MAX FERNANDO </t>
  </si>
  <si>
    <t>REEMBOLSO / FUC 039</t>
  </si>
  <si>
    <t>REEMBOLSO / FUC 042</t>
  </si>
  <si>
    <t>REEMBOLSO / FUC 043</t>
  </si>
  <si>
    <t>REEMBOLSO / FUC 129</t>
  </si>
  <si>
    <t>REEMBOLSO / FUC 133</t>
  </si>
  <si>
    <t>REEMBOLSO / FUC 131</t>
  </si>
  <si>
    <t>REEMBOLSO / FUC 124</t>
  </si>
  <si>
    <t xml:space="preserve">ORTIZ PEÑA CUATHEMOC </t>
  </si>
  <si>
    <t>REEMBOLSO / FUC 111</t>
  </si>
  <si>
    <t>REEMBOLSO / FUC 127</t>
  </si>
  <si>
    <t>REEMBOLSO / FUC 141</t>
  </si>
  <si>
    <t>REEMBOLSO / FUC 140</t>
  </si>
  <si>
    <t>REEMBOLSO / FUC 134</t>
  </si>
  <si>
    <t>REEMBOLSO / FUC 112</t>
  </si>
  <si>
    <t>REEMBOLSO / FUC 135</t>
  </si>
  <si>
    <t>REEMBOLSO / FUC 044</t>
  </si>
  <si>
    <t>REEMBOLSO / FUC 010</t>
  </si>
  <si>
    <t>REEMBOLSO / FUC 009</t>
  </si>
  <si>
    <t>TRABAJOS  DEL 09 AL 15 DE ABRIL 2018 / M33</t>
  </si>
  <si>
    <t>CHEQUE 009</t>
  </si>
  <si>
    <t xml:space="preserve">SALGADO MONTIEL OSCAR MARTIN </t>
  </si>
  <si>
    <t>COMPLEMENTO DE VIATICO / FU 067</t>
  </si>
  <si>
    <t>LOPEZ CONTRERAS EDGAR NOE</t>
  </si>
  <si>
    <t>ANTICIPO AUTLAN / FUC 219</t>
  </si>
  <si>
    <t>LOPEZ PEREZ LUIS FERNANDO</t>
  </si>
  <si>
    <t>ANTICIPO AUTLAN / FUC 218</t>
  </si>
  <si>
    <t>ROCHA LUGO CHRISTIAN EDUARDO</t>
  </si>
  <si>
    <t>ANTICIPO AUTLAN / FUC 217</t>
  </si>
  <si>
    <t>CARVAJAL CABEZA DE VACA CARLOS ELISEO</t>
  </si>
  <si>
    <t>ANTICIPO AUTLAN / FUC 200</t>
  </si>
  <si>
    <t>BEM COMISION FEDERAL DE ELECTRICIDAD</t>
  </si>
  <si>
    <t>PAGO DE SERVICIO</t>
  </si>
  <si>
    <t>VELAZQUEZ LOMELI JUAN RAMON</t>
  </si>
  <si>
    <t>REEMBOLSO / FUC 072</t>
  </si>
  <si>
    <t>REEMBOLSO / FUC 071</t>
  </si>
  <si>
    <t>REEMBOLSO / FUC 070</t>
  </si>
  <si>
    <t>REEMBOLSO / FUC 069</t>
  </si>
  <si>
    <t xml:space="preserve">CORTEZ BAROCIO ERNESTO </t>
  </si>
  <si>
    <t>REEMBOLSO / FUC 073</t>
  </si>
  <si>
    <t>REEMBOLSO / FUC 077</t>
  </si>
  <si>
    <t>REEMBOLSO / FUC 078</t>
  </si>
  <si>
    <t>REEMBOLSO / FUC 079</t>
  </si>
  <si>
    <t>REEMBOLSO / FUC 074</t>
  </si>
  <si>
    <t>REEMBOLSO / FUC 123</t>
  </si>
  <si>
    <t xml:space="preserve">RANGEL LAVENA JUANA MARIA </t>
  </si>
  <si>
    <t>REEMBOLSO / FUC 142</t>
  </si>
  <si>
    <t xml:space="preserve">MONJAREZ TRUJILLO JORGE ALBERTO </t>
  </si>
  <si>
    <t>REEMBOLSO / FUC 075</t>
  </si>
  <si>
    <t>REEMBOLSO / FUC 076</t>
  </si>
  <si>
    <t>ANTICIPO VIATICOS / FUC 216</t>
  </si>
  <si>
    <t>ANTICIPO VIATICOS / FUC 215</t>
  </si>
  <si>
    <t>ANTICIPO VIATICOS / FUC 201</t>
  </si>
  <si>
    <t>GONZALEZ BLANCO LUCIA</t>
  </si>
  <si>
    <t>ANTICIPO VIATICOS / FUC 204</t>
  </si>
  <si>
    <t>NAKAMURA MATUS JULIO CESAR</t>
  </si>
  <si>
    <t>ANTICIPO VIATICOS / FUC 203</t>
  </si>
  <si>
    <t xml:space="preserve">MENDOZA CASILLAS EDUARDO </t>
  </si>
  <si>
    <t>ANTICIPO VIATICOS / FUC 202</t>
  </si>
  <si>
    <t xml:space="preserve">GUTIERREZ LEDEZMA CESAR JAVIER </t>
  </si>
  <si>
    <t>ANTICIPO VIATICOS / FUC 245</t>
  </si>
  <si>
    <t>ANTICIPO VIATICOS / FUC 241</t>
  </si>
  <si>
    <t>ANTICIPO VIATICOS / FUC 242</t>
  </si>
  <si>
    <t>ANTICIPO VIATICOS / FUC 243</t>
  </si>
  <si>
    <t>ANTICIPO VIATICOS / FUC 244</t>
  </si>
  <si>
    <t>REEMBOLSO / FUC 128</t>
  </si>
  <si>
    <t>REEMBOLSO / FUC 126</t>
  </si>
  <si>
    <t>TRANSFERENCIA ERRONEA / FUC 126</t>
  </si>
  <si>
    <t>REEMBOLSO / FUC 137</t>
  </si>
  <si>
    <t>REEMBOLSO / FUC 139</t>
  </si>
  <si>
    <t xml:space="preserve">VERA RODRIGUEZ LUIS ANTONIO </t>
  </si>
  <si>
    <t>REEMBOLSO / FUC 087</t>
  </si>
  <si>
    <t xml:space="preserve">GONZALEZ VAZQUEZ HECTOR </t>
  </si>
  <si>
    <t>ANTICIPO VIATICOS / FUC 246</t>
  </si>
  <si>
    <t>ANTICIPO VIATICOS / FUC 276</t>
  </si>
  <si>
    <t xml:space="preserve">NAKAMURA MATUS </t>
  </si>
  <si>
    <t>ANTICIPO VIATICOS / FUC 275</t>
  </si>
  <si>
    <t>ANTICIPO VIATICOS / FUC 274</t>
  </si>
  <si>
    <t>ANTICIPO VIATICOS / FUC 273</t>
  </si>
  <si>
    <t>ANTICIPO VIATICOS / FUC 272</t>
  </si>
  <si>
    <t xml:space="preserve">MENODZA CASILLAS EDUARDO DANIEL </t>
  </si>
  <si>
    <t>ANTICIPO VIATICOS / FUC 271</t>
  </si>
  <si>
    <t xml:space="preserve">COMPUTER LAND DE OCCIDENTE SA </t>
  </si>
  <si>
    <t>TRABAJOS DEL 16 AL 22 DE ABRIL 2018 / M-36</t>
  </si>
  <si>
    <t xml:space="preserve">MARQUEZ PONCE PATRICIA </t>
  </si>
  <si>
    <t xml:space="preserve">MATERIALES DE LIMPIEZA </t>
  </si>
  <si>
    <t>MANTENIMIENTO DE VEHICULO (JR92336)</t>
  </si>
  <si>
    <t>MANTENIMIENTO DE VEHICULO (JR92347)</t>
  </si>
  <si>
    <t>REINTEGRO VIATICO / FUC 126</t>
  </si>
  <si>
    <t>04368</t>
  </si>
  <si>
    <t>PAGO DE SERVICIOS</t>
  </si>
  <si>
    <t>ANTICIPO DE VIATICOS / FUC 304</t>
  </si>
  <si>
    <t xml:space="preserve">ROCHA LUGO CHRISTIAN EDUARDO </t>
  </si>
  <si>
    <t>ANTICIPO DE VIATICOS / FUC 303</t>
  </si>
  <si>
    <t>ANTICIPO DE VIATICOS / FUC 302</t>
  </si>
  <si>
    <t>ANTICIPO DE VIATICOS / FUC 301</t>
  </si>
  <si>
    <t>MANTENIMIENTO DE VEHICULOS (JR92354) / FACT 4858</t>
  </si>
  <si>
    <t>MANTENIMIENTO DE VEHICULO (JR92351)</t>
  </si>
  <si>
    <t xml:space="preserve">Intereses </t>
  </si>
  <si>
    <t>LIQ.INTS/TASA LIQ 2018-04-30</t>
  </si>
  <si>
    <t xml:space="preserve">Total </t>
  </si>
  <si>
    <t xml:space="preserve">MAYO </t>
  </si>
  <si>
    <t xml:space="preserve">Saldo </t>
  </si>
  <si>
    <t xml:space="preserve">SALDO A ABRIL  </t>
  </si>
  <si>
    <t>SALDO A ABRIL  2018</t>
  </si>
  <si>
    <t>00005</t>
  </si>
  <si>
    <t xml:space="preserve">GRUPO MOTORMEXA </t>
  </si>
  <si>
    <t xml:space="preserve">MANTENIMIENTO VEHICULAR </t>
  </si>
  <si>
    <t>ALVARO SOLTERO GARCIA</t>
  </si>
  <si>
    <t>MANTENIMIENTO VEHICULAR / Fact 4680</t>
  </si>
  <si>
    <t xml:space="preserve">Comision </t>
  </si>
  <si>
    <t xml:space="preserve">IVA s/ Comision </t>
  </si>
  <si>
    <t>MANTENIMIENTO VEHICULAR / Fact 4679</t>
  </si>
  <si>
    <t>MANTENIMIENTO VEHICULAR / Fact 4678</t>
  </si>
  <si>
    <t>MANTENIMIENTO VEHICULAR / Fact 4677</t>
  </si>
  <si>
    <t>MANTENIMIENTO VEHICULAR / Fact 4676</t>
  </si>
  <si>
    <t>MANTENIMIENTO VEHICULAR / Fact 4675</t>
  </si>
  <si>
    <t>MANTENIMIENTO VEHICULAR / Fact 4643</t>
  </si>
  <si>
    <t>MANTENIMIENTO VEHICULAR / Fact 4630</t>
  </si>
  <si>
    <t>MANTENIMIENTO VEHICULAR / Fact 4629</t>
  </si>
  <si>
    <t>MANTENIMIENTO VEHICULAR / Fact 4628</t>
  </si>
  <si>
    <t>MANTENIMIENTO VEHICULAR / Fact 4622</t>
  </si>
  <si>
    <t>MANTENIMIENTO VEHICULAR / Fact 4621</t>
  </si>
  <si>
    <t>MANTENIMIENTO VEHICULAR / Fact 4620</t>
  </si>
  <si>
    <t>CHUBB SEGUROS MEXICO</t>
  </si>
  <si>
    <t>SEGUROS DE AUTOMOVILES Y CAMIONETAS / Fact 1877932</t>
  </si>
  <si>
    <t xml:space="preserve">SEGUROS DE AUTOMOVILES Y CAMIONETAS </t>
  </si>
  <si>
    <t>DISPERCION DE GASOLINA / Fact 838</t>
  </si>
  <si>
    <t>67837</t>
  </si>
  <si>
    <t>06938</t>
  </si>
  <si>
    <t>79471</t>
  </si>
  <si>
    <t>93104</t>
  </si>
  <si>
    <t>47423</t>
  </si>
  <si>
    <t>45185</t>
  </si>
  <si>
    <t>06402</t>
  </si>
  <si>
    <t xml:space="preserve">SISTEMA INTERMUNICIPAL DE AGUA POTABLE </t>
  </si>
  <si>
    <t>36995</t>
  </si>
  <si>
    <t xml:space="preserve">JOSE ISRAEL OCAMPO CAMACHO </t>
  </si>
  <si>
    <t>PANTALLA LED GHIA DE 24" G24 DHDX7 60 HZ / Fact 40</t>
  </si>
  <si>
    <t>IMPRESIONES DE VINIL / Fact 2983</t>
  </si>
  <si>
    <t xml:space="preserve">SERVICIOS CORPORATIVOS FADIS </t>
  </si>
  <si>
    <t>BIENES INFORMATICOS / Fact 502</t>
  </si>
  <si>
    <t xml:space="preserve">SERVICIOS DE SALUD JALISCO </t>
  </si>
  <si>
    <t xml:space="preserve">GASTO OPERATIVO DE UNIDADES </t>
  </si>
  <si>
    <t xml:space="preserve">IMPUESTO DEPOSITO REFERENCIADO </t>
  </si>
  <si>
    <t>CRONADY SA DE CV</t>
  </si>
  <si>
    <t>USB, DVD Y CDR / Fact 14074</t>
  </si>
  <si>
    <t>ARTICULOS DE PAPELERIA / Fact 14072</t>
  </si>
  <si>
    <t>BATERIAS / Fact 14073</t>
  </si>
  <si>
    <t xml:space="preserve">CARLOS ISRAEL BARAJAS LIZARDI </t>
  </si>
  <si>
    <t>TONERS / 830</t>
  </si>
  <si>
    <t xml:space="preserve">ROMO MUÑOZ CAROLINA </t>
  </si>
  <si>
    <t>REEMBOLSO DE VIATICOS / FUC 306 - 2017</t>
  </si>
  <si>
    <t>REEMBOLSO DE VIATICOS / FUC 305 - 2017</t>
  </si>
  <si>
    <t xml:space="preserve">REEMBOLSO DE VIATICOS /FUC 299 - 2017 </t>
  </si>
  <si>
    <t>MENDOZA GUTIERREZ ERNESTO JAZZANY</t>
  </si>
  <si>
    <t>REEMBOLSO DE VIATICOS / FUC 298</t>
  </si>
  <si>
    <t>REEMBOLSO DE VIATICOS / FUC 297</t>
  </si>
  <si>
    <t>REEMBOLSO DE VIATICOS / FUC 296</t>
  </si>
  <si>
    <t>REEMBOLSO DE VIATICOS / FUC 294</t>
  </si>
  <si>
    <t>REEMBOLSO DE VIATICOS / FUC 293</t>
  </si>
  <si>
    <t>REEMBOLSO DE VIATICOS / FUC 292</t>
  </si>
  <si>
    <t xml:space="preserve">AGUILAR RODRIGUEZ ARICELDA YARELI </t>
  </si>
  <si>
    <t>REEMBOLSO DE VIATICOS / FUC 291</t>
  </si>
  <si>
    <t>REEMBOLSO DE VIATICOS / FUC 290</t>
  </si>
  <si>
    <t>GONZALEZ RODRIGUEZ HUGO EDUARDO</t>
  </si>
  <si>
    <t>REEMBOLSO DE VIATICOS / FUC 289</t>
  </si>
  <si>
    <t>REEMBOLSO DE VIATICOS / FUC 288</t>
  </si>
  <si>
    <t>REEMBOLSO DE VIATICOS / FUC 287</t>
  </si>
  <si>
    <t>REEMBOLSO DE VIATICOS / FUC 286</t>
  </si>
  <si>
    <t>REEMBOLSO DE VIATICOS / FUC 285</t>
  </si>
  <si>
    <t>REEMBOLSO DE VIATICOS / FUC 284</t>
  </si>
  <si>
    <t>REEMBOLSO DE VIATICOS / FUC 283</t>
  </si>
  <si>
    <t xml:space="preserve">SILVA VALDEZ ADRIANA MARIA </t>
  </si>
  <si>
    <t>REEMBOLSO DE VIATICOS / FUC 263</t>
  </si>
  <si>
    <t>REEMBOLSO DE VIATICOS / FUC 262</t>
  </si>
  <si>
    <t>REEMBOLSO DE VIATICOS / FUC 261</t>
  </si>
  <si>
    <t xml:space="preserve">ESTRADA GONZALEZ BLANCA ESTELA </t>
  </si>
  <si>
    <t>REEMBOLSO DE VIATICOS / FUC 260</t>
  </si>
  <si>
    <t>REEMBOLSO DE VIATICOS / FUC 259</t>
  </si>
  <si>
    <t>REEMBOLSO DE VIATICOS / FUC 240</t>
  </si>
  <si>
    <t>REEMBOLSO DE VIATICOS / FUC 235</t>
  </si>
  <si>
    <t>REEMBOLSO DE VIATICOS / FUC 234</t>
  </si>
  <si>
    <t xml:space="preserve">BRACAMONTES CUEVAS AURORA </t>
  </si>
  <si>
    <t>REEMBOLSO DE VIATICOS / FUC 232</t>
  </si>
  <si>
    <t>REEMBOLSO DE VIATICOS / FUC 231</t>
  </si>
  <si>
    <t xml:space="preserve">SANCHEZ SUAREZ ANA LUCIA </t>
  </si>
  <si>
    <t>REEMBOLSO DE VIATICOS / FUC 198</t>
  </si>
  <si>
    <t xml:space="preserve">PULIDO PEREZ FILIBERTO </t>
  </si>
  <si>
    <t>REEMBOLSO DE VIATICOS / FUC 197</t>
  </si>
  <si>
    <t>REEMBOLSO DE VIATICOS / FUC 184</t>
  </si>
  <si>
    <t>GONZALEZ CHIMAL EMMANUEL</t>
  </si>
  <si>
    <t>REEMBOLSO DE VIATICOS / FUC 328</t>
  </si>
  <si>
    <t xml:space="preserve">GOMEZ CASTAÑEDA FLAVIO </t>
  </si>
  <si>
    <t>REEMBOLSO DE VIATICOS / FUC 333</t>
  </si>
  <si>
    <t>REEMBOLSO DE VIATICOS / FUC 332</t>
  </si>
  <si>
    <t xml:space="preserve">GOMEZ CATAÑEDA FLAVIO </t>
  </si>
  <si>
    <t>REEMBOLSO DE VIATICOS / FUC 331</t>
  </si>
  <si>
    <t xml:space="preserve">PINEDA ROSAS ENRIQUE </t>
  </si>
  <si>
    <t>REEMBOLSO DE VIATICOS / FUC 330</t>
  </si>
  <si>
    <t>REEMBOLSO DE VIATICOS / FUC 322</t>
  </si>
  <si>
    <t>REEMBOLSO DE VIATICOS / FUC 329</t>
  </si>
  <si>
    <t xml:space="preserve">CELIS BRAVO GABRIELA PATRICIA </t>
  </si>
  <si>
    <t>REEMBOLSO DE VIATICOS / FUC 321</t>
  </si>
  <si>
    <t>MATA ANTILLON LILIANA</t>
  </si>
  <si>
    <t>REEMBOLSO DE VIATICOS / FUC 318</t>
  </si>
  <si>
    <t xml:space="preserve">MARTINEZ GARCIA RICARDO </t>
  </si>
  <si>
    <t>REEMBOLSO DE VIATICOS / FUC 282</t>
  </si>
  <si>
    <t>REEMBOLSO DE VIATICOS / FUC 280</t>
  </si>
  <si>
    <t>REEMBOLSO DE VIATICOS / FUC 279</t>
  </si>
  <si>
    <t>REEMBOLSO DE VIATICOS / FUC 278</t>
  </si>
  <si>
    <t>REEMBOLSO DE VIATICOS / FUC 277</t>
  </si>
  <si>
    <t>REEMBOLSO DE VIATICOS / FUC 270</t>
  </si>
  <si>
    <t>REEMBOLSO DE VIATICOS / FUC 269</t>
  </si>
  <si>
    <t>REEMBOLSO DE VIATICOS / FUC 268</t>
  </si>
  <si>
    <t>REEMBOLSO DE VIATICOS / FUC 267</t>
  </si>
  <si>
    <t>REEMBOLSO DE VIATICOS / FUC 266</t>
  </si>
  <si>
    <t>REEMBOLSO DE VIATICOS / FUC 265</t>
  </si>
  <si>
    <t xml:space="preserve">ZEPEDA RIVERA ISMAEL </t>
  </si>
  <si>
    <t>REEMBOLSO DE VIATICOS / FUC 258</t>
  </si>
  <si>
    <t>REEMBOLSO DE VIATICOS / FUC 257</t>
  </si>
  <si>
    <t>REEMBOLSO DE VIATICOS / FUC 255</t>
  </si>
  <si>
    <t>REEMBOLSO DE VIATICOS / FUC 254</t>
  </si>
  <si>
    <t>REEMBOLSO DE VIATICOS / FUC 253</t>
  </si>
  <si>
    <t>REEMBOLSO DE VIATICOS / FUC 252</t>
  </si>
  <si>
    <t>REEMBOLSO DE VIATICOS / FUC 251</t>
  </si>
  <si>
    <t>REEMBOLSO DE VIATICOS / FUC 250</t>
  </si>
  <si>
    <t>REEMBOLSO DE VIATICOS / FUC 249</t>
  </si>
  <si>
    <t xml:space="preserve">MANJARREZ TRUJILLO JORGE ALBERTO </t>
  </si>
  <si>
    <t>REEMBOLSO DE VIATICOS / FUC 239</t>
  </si>
  <si>
    <t>REEMBOLSO DE VIATICOS / FUC 238</t>
  </si>
  <si>
    <t>REEMBOLSO DE VIATICOS / FUC 237</t>
  </si>
  <si>
    <t>REEMBOLSO DE VIATICOS / FUC 236</t>
  </si>
  <si>
    <t>REEMBOLSO DE VIATICOS / FUC 233</t>
  </si>
  <si>
    <t>REEMBOLSO DE VIATICOS / FUC 230</t>
  </si>
  <si>
    <t>REEMBOLSO DE VIATICOS / FUC 229</t>
  </si>
  <si>
    <t>REEMBOLSO DE VIATICOS / FUC 228</t>
  </si>
  <si>
    <t>REEMBOLSO DE VIATICOS / FUC 227</t>
  </si>
  <si>
    <t>REEMBOLSO DE VIATICOS / FUC 226</t>
  </si>
  <si>
    <t>REEMBOLSO DE VIATICOS / FUC 225</t>
  </si>
  <si>
    <t>REEMBOLSO DE VIATICOS / FUC 224</t>
  </si>
  <si>
    <t>REEMBOLSO DE VIATICOS / FUC 223</t>
  </si>
  <si>
    <t>REEMBOLSO DE VIATICOS / FUC 222</t>
  </si>
  <si>
    <t>REEMBOLSO DE VIATICOS / FUC 221</t>
  </si>
  <si>
    <t>REEMBOLSO DE VIATICOS / FUC 220</t>
  </si>
  <si>
    <t>REEMBOLSO DE VIATICOS / FUC 196</t>
  </si>
  <si>
    <t>REEMBOLSO DE VIATICOS / FUC 195</t>
  </si>
  <si>
    <t>REEMBOLSO DE VIATICOS / FUC 194</t>
  </si>
  <si>
    <t>REEMBOLSO DE VIATICOS / FUC 193</t>
  </si>
  <si>
    <t xml:space="preserve">MACHUCA GONZALEZ SANTIAGO </t>
  </si>
  <si>
    <t>REEMBOLSO DE VIATICOS / FUC 192</t>
  </si>
  <si>
    <t>REEMBOLSO DE VIATICOS / FUC 191</t>
  </si>
  <si>
    <t>REEMBOLSO DE VIATICOS / FUC 190</t>
  </si>
  <si>
    <t>QUINTANILLA ALVAREZ DANIELLA GORETHY</t>
  </si>
  <si>
    <t>REEMBOLSO DE VIATICOS / FUC 188</t>
  </si>
  <si>
    <t>REEMBOLSO DE VIATICOS / FUC 187</t>
  </si>
  <si>
    <t>REEMBOLSO DE VIATICOS / FUC 186</t>
  </si>
  <si>
    <t>REEMBOLSO DE VIATICOS / FUC 183</t>
  </si>
  <si>
    <t>REEMBOLSO DE VIATICOS / FUC 182</t>
  </si>
  <si>
    <t>REEMBOLSO DE VIATICOS / FUC 157</t>
  </si>
  <si>
    <t>REEMBOLSO DE VIATICOS / FUC 156</t>
  </si>
  <si>
    <t>REEMBOLSO DE VIATICOS / FUC 154</t>
  </si>
  <si>
    <t>REEMBOLSO DE VIATICOS / FUC 153</t>
  </si>
  <si>
    <t>REEMBOLSO DE VIATICOS / FUC 121</t>
  </si>
  <si>
    <t>REEMBOLSO DE VIATICOS / FUC 120</t>
  </si>
  <si>
    <t>REEMBOLSO DE VIATICOS / FUC 119</t>
  </si>
  <si>
    <t>REEMBOLSO DE VIATICOS / FUC 110</t>
  </si>
  <si>
    <t xml:space="preserve">TREJO SABANERO SILVIA FERNANDA </t>
  </si>
  <si>
    <t>REEMBOLSO DE VIATICOS / FUC 097</t>
  </si>
  <si>
    <t xml:space="preserve">ISLAHUACA ALVAREZ GUILLERMO </t>
  </si>
  <si>
    <t>REEMBOLSO DE VIATICOS / FUC 096</t>
  </si>
  <si>
    <t>REEMBOLSO DE VIATICOS / FUC 080</t>
  </si>
  <si>
    <t>REEMBOLSO DE VIATICOS / FUC 068</t>
  </si>
  <si>
    <t xml:space="preserve">ORTIZ CANO VICTOR ALEJANDRO </t>
  </si>
  <si>
    <t>REEMBOLSO DE VIATICOS / FUC 051</t>
  </si>
  <si>
    <t xml:space="preserve">ZAPEDA RIVERA ISMAEL </t>
  </si>
  <si>
    <t>REEMBOLSO DE VIATICOS / FUC 050</t>
  </si>
  <si>
    <t>REEMBOLSO DE VIATICOS / FUC 049</t>
  </si>
  <si>
    <t>REEMBOLSO DE VIATICOS / FUC 048</t>
  </si>
  <si>
    <t>REEMBOLSO DE VIATICOS / FUC 024</t>
  </si>
  <si>
    <t>REEMBOLSO DE VIATICOS / FUC 015</t>
  </si>
  <si>
    <t>REINTEGRO</t>
  </si>
  <si>
    <t xml:space="preserve">CARVAJAL CABEZA DE VACA CARLOS ELISEO </t>
  </si>
  <si>
    <t>COMPLEMENTO DE VIATICOS / FUC 201</t>
  </si>
  <si>
    <t>COMPLEMENTO DE VIATICOS / FUC 171</t>
  </si>
  <si>
    <t>COMPLEMENTO DE VIATICOS / FUC 114</t>
  </si>
  <si>
    <t>COMPLEMENTO DE VIATICOS / FUC 092</t>
  </si>
  <si>
    <t>COMPLEMENTO DE VIATICOS / FUC 091</t>
  </si>
  <si>
    <t xml:space="preserve">HECTOR RAUL HERNANDEZ MALDONADO </t>
  </si>
  <si>
    <t>COMPLEMENTO DE VIATICOS / FUC 090</t>
  </si>
  <si>
    <t>COMPLEMENTO DE VIATICOS / FUC 058</t>
  </si>
  <si>
    <t>COMPLEMENTO DE VIATICOS / FUC 056</t>
  </si>
  <si>
    <t>ADAPTADOR TARJETA PCI EXPRESS CTLR4 PUERTOS GIGABIT ETHERN ET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</si>
</sst>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[$-C0A]d\-mmm\-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u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</font>
    <font>
      <b/>
      <sz val="10"/>
      <color indexed="16"/>
      <name val="Arial Narrow"/>
      <family val="2"/>
    </font>
    <font>
      <b/>
      <sz val="10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indexed="18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indexed="16"/>
      <name val="Arial Narrow"/>
      <family val="2"/>
    </font>
    <font>
      <sz val="11"/>
      <name val="Arial Narrow"/>
      <family val="2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16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8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u/>
      <sz val="11"/>
      <name val="Arial Narrow"/>
      <family val="2"/>
    </font>
    <font>
      <b/>
      <sz val="11"/>
      <color indexed="8"/>
      <name val="Arial Narrow"/>
      <family val="2"/>
    </font>
    <font>
      <sz val="11"/>
      <color rgb="FF54545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rgb="FF99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2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1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08">
    <xf numFmtId="0" fontId="0" fillId="0" borderId="0" xfId="0"/>
    <xf numFmtId="0" fontId="7" fillId="0" borderId="0" xfId="0" applyFont="1"/>
    <xf numFmtId="164" fontId="8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horizontal="center"/>
    </xf>
    <xf numFmtId="44" fontId="6" fillId="2" borderId="0" xfId="1" applyFont="1" applyFill="1" applyBorder="1" applyAlignment="1"/>
    <xf numFmtId="44" fontId="6" fillId="2" borderId="0" xfId="0" applyNumberFormat="1" applyFont="1" applyFill="1" applyAlignment="1"/>
    <xf numFmtId="164" fontId="6" fillId="2" borderId="0" xfId="0" applyNumberFormat="1" applyFont="1" applyFill="1" applyAlignment="1"/>
    <xf numFmtId="164" fontId="9" fillId="2" borderId="0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4" fontId="5" fillId="2" borderId="0" xfId="1" applyFont="1" applyFill="1" applyBorder="1" applyAlignment="1">
      <alignment horizontal="center"/>
    </xf>
    <xf numFmtId="44" fontId="7" fillId="0" borderId="0" xfId="0" applyNumberFormat="1" applyFont="1"/>
    <xf numFmtId="164" fontId="8" fillId="2" borderId="0" xfId="0" applyNumberFormat="1" applyFont="1" applyFill="1" applyAlignment="1"/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4" fontId="6" fillId="2" borderId="0" xfId="1" applyNumberFormat="1" applyFont="1" applyFill="1" applyBorder="1" applyAlignment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6" fillId="2" borderId="0" xfId="0" applyNumberFormat="1" applyFont="1" applyFill="1" applyBorder="1" applyAlignment="1">
      <alignment vertical="center" wrapText="1"/>
    </xf>
    <xf numFmtId="44" fontId="9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center"/>
    </xf>
    <xf numFmtId="44" fontId="10" fillId="2" borderId="0" xfId="1" applyFont="1" applyFill="1" applyBorder="1" applyAlignment="1">
      <alignment horizontal="center"/>
    </xf>
    <xf numFmtId="44" fontId="7" fillId="0" borderId="0" xfId="1" applyNumberFormat="1" applyFont="1"/>
    <xf numFmtId="49" fontId="6" fillId="2" borderId="0" xfId="0" applyNumberFormat="1" applyFont="1" applyFill="1" applyBorder="1" applyAlignment="1">
      <alignment vertical="center" wrapText="1"/>
    </xf>
    <xf numFmtId="44" fontId="9" fillId="2" borderId="0" xfId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44" fontId="7" fillId="0" borderId="0" xfId="1" applyFont="1"/>
    <xf numFmtId="44" fontId="6" fillId="2" borderId="0" xfId="1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left"/>
    </xf>
    <xf numFmtId="44" fontId="5" fillId="2" borderId="0" xfId="0" applyNumberFormat="1" applyFont="1" applyFill="1" applyAlignment="1">
      <alignment horizontal="center"/>
    </xf>
    <xf numFmtId="44" fontId="11" fillId="2" borderId="3" xfId="1" applyFont="1" applyFill="1" applyBorder="1" applyAlignment="1">
      <alignment horizontal="center"/>
    </xf>
    <xf numFmtId="44" fontId="6" fillId="2" borderId="3" xfId="0" applyNumberFormat="1" applyFont="1" applyFill="1" applyBorder="1" applyAlignment="1">
      <alignment horizontal="center"/>
    </xf>
    <xf numFmtId="44" fontId="11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5" fillId="2" borderId="1" xfId="0" applyFont="1" applyFill="1" applyBorder="1"/>
    <xf numFmtId="164" fontId="6" fillId="2" borderId="1" xfId="0" applyNumberFormat="1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4" fontId="6" fillId="2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5" fillId="2" borderId="0" xfId="0" applyFont="1" applyFill="1" applyBorder="1"/>
    <xf numFmtId="44" fontId="11" fillId="2" borderId="0" xfId="0" applyNumberFormat="1" applyFont="1" applyFill="1" applyBorder="1" applyAlignment="1">
      <alignment horizontal="center"/>
    </xf>
    <xf numFmtId="0" fontId="7" fillId="0" borderId="0" xfId="0" applyFont="1" applyAlignment="1"/>
    <xf numFmtId="49" fontId="7" fillId="0" borderId="0" xfId="0" applyNumberFormat="1" applyFont="1"/>
    <xf numFmtId="44" fontId="3" fillId="0" borderId="0" xfId="0" applyNumberFormat="1" applyFont="1"/>
    <xf numFmtId="164" fontId="11" fillId="3" borderId="6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44" fontId="11" fillId="3" borderId="7" xfId="1" applyFont="1" applyFill="1" applyBorder="1" applyAlignment="1">
      <alignment horizontal="center" vertical="center"/>
    </xf>
    <xf numFmtId="44" fontId="11" fillId="3" borderId="7" xfId="1" applyNumberFormat="1" applyFont="1" applyFill="1" applyBorder="1" applyAlignment="1">
      <alignment horizontal="center" vertical="center"/>
    </xf>
    <xf numFmtId="14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11" fillId="3" borderId="7" xfId="1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center" vertical="center"/>
    </xf>
    <xf numFmtId="44" fontId="4" fillId="4" borderId="5" xfId="0" applyNumberFormat="1" applyFont="1" applyFill="1" applyBorder="1" applyAlignment="1">
      <alignment vertical="center"/>
    </xf>
    <xf numFmtId="44" fontId="12" fillId="4" borderId="5" xfId="1" applyFont="1" applyFill="1" applyBorder="1" applyAlignment="1">
      <alignment horizontal="right" vertical="center" wrapText="1"/>
    </xf>
    <xf numFmtId="44" fontId="4" fillId="4" borderId="5" xfId="1" applyNumberFormat="1" applyFont="1" applyFill="1" applyBorder="1" applyAlignment="1">
      <alignment vertical="center"/>
    </xf>
    <xf numFmtId="0" fontId="4" fillId="4" borderId="5" xfId="0" applyNumberFormat="1" applyFont="1" applyFill="1" applyBorder="1" applyAlignment="1">
      <alignment vertical="center"/>
    </xf>
    <xf numFmtId="0" fontId="12" fillId="4" borderId="5" xfId="1" applyNumberFormat="1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44" fontId="4" fillId="4" borderId="5" xfId="0" applyNumberFormat="1" applyFont="1" applyFill="1" applyBorder="1" applyAlignment="1">
      <alignment horizontal="left" vertical="center"/>
    </xf>
    <xf numFmtId="44" fontId="3" fillId="0" borderId="5" xfId="1" applyFont="1" applyFill="1" applyBorder="1" applyAlignment="1"/>
    <xf numFmtId="44" fontId="3" fillId="0" borderId="5" xfId="1" applyFont="1" applyBorder="1"/>
    <xf numFmtId="44" fontId="4" fillId="4" borderId="5" xfId="1" applyFont="1" applyFill="1" applyBorder="1" applyAlignment="1">
      <alignment vertical="center"/>
    </xf>
    <xf numFmtId="0" fontId="5" fillId="0" borderId="5" xfId="0" applyFont="1" applyFill="1" applyBorder="1" applyAlignment="1"/>
    <xf numFmtId="49" fontId="3" fillId="0" borderId="5" xfId="0" applyNumberFormat="1" applyFont="1" applyBorder="1"/>
    <xf numFmtId="0" fontId="12" fillId="4" borderId="5" xfId="0" applyNumberFormat="1" applyFont="1" applyFill="1" applyBorder="1" applyAlignment="1">
      <alignment vertical="center"/>
    </xf>
    <xf numFmtId="0" fontId="7" fillId="0" borderId="5" xfId="0" applyFont="1" applyBorder="1"/>
    <xf numFmtId="0" fontId="6" fillId="0" borderId="5" xfId="0" applyFont="1" applyFill="1" applyBorder="1" applyAlignment="1"/>
    <xf numFmtId="49" fontId="12" fillId="4" borderId="5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0" fontId="5" fillId="0" borderId="5" xfId="2" applyFont="1" applyFill="1" applyBorder="1" applyAlignment="1">
      <alignment horizontal="left"/>
    </xf>
    <xf numFmtId="8" fontId="3" fillId="0" borderId="5" xfId="1" applyNumberFormat="1" applyFont="1" applyBorder="1"/>
    <xf numFmtId="6" fontId="3" fillId="0" borderId="5" xfId="1" applyNumberFormat="1" applyFont="1" applyBorder="1"/>
    <xf numFmtId="8" fontId="12" fillId="4" borderId="5" xfId="1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/>
    <xf numFmtId="44" fontId="7" fillId="0" borderId="5" xfId="0" applyNumberFormat="1" applyFont="1" applyBorder="1"/>
    <xf numFmtId="0" fontId="3" fillId="0" borderId="5" xfId="0" applyFont="1" applyBorder="1"/>
    <xf numFmtId="44" fontId="3" fillId="0" borderId="5" xfId="0" applyNumberFormat="1" applyFont="1" applyBorder="1"/>
    <xf numFmtId="49" fontId="3" fillId="0" borderId="0" xfId="0" applyNumberFormat="1" applyFont="1"/>
    <xf numFmtId="164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Border="1" applyAlignment="1">
      <alignment horizontal="center" vertical="center" wrapText="1"/>
    </xf>
    <xf numFmtId="164" fontId="6" fillId="6" borderId="0" xfId="0" applyNumberFormat="1" applyFont="1" applyFill="1" applyBorder="1" applyAlignment="1">
      <alignment horizontal="center" vertical="center" wrapText="1"/>
    </xf>
    <xf numFmtId="0" fontId="6" fillId="7" borderId="0" xfId="0" applyNumberFormat="1" applyFont="1" applyFill="1" applyBorder="1" applyAlignment="1">
      <alignment horizontal="center" vertical="center" wrapText="1"/>
    </xf>
    <xf numFmtId="164" fontId="6" fillId="8" borderId="0" xfId="0" applyNumberFormat="1" applyFont="1" applyFill="1" applyBorder="1" applyAlignment="1">
      <alignment horizontal="center" vertical="center" wrapText="1"/>
    </xf>
    <xf numFmtId="44" fontId="16" fillId="2" borderId="2" xfId="0" applyNumberFormat="1" applyFont="1" applyFill="1" applyBorder="1" applyAlignment="1">
      <alignment horizontal="left"/>
    </xf>
    <xf numFmtId="164" fontId="6" fillId="9" borderId="0" xfId="0" applyNumberFormat="1" applyFont="1" applyFill="1" applyBorder="1" applyAlignment="1">
      <alignment horizontal="center" vertical="center" wrapText="1"/>
    </xf>
    <xf numFmtId="0" fontId="6" fillId="10" borderId="0" xfId="0" applyNumberFormat="1" applyFont="1" applyFill="1" applyBorder="1" applyAlignment="1">
      <alignment horizontal="center" vertical="center" wrapText="1"/>
    </xf>
    <xf numFmtId="0" fontId="6" fillId="11" borderId="0" xfId="0" applyNumberFormat="1" applyFont="1" applyFill="1" applyBorder="1" applyAlignment="1">
      <alignment horizontal="center" vertical="center" wrapText="1"/>
    </xf>
    <xf numFmtId="15" fontId="7" fillId="0" borderId="5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164" fontId="4" fillId="12" borderId="5" xfId="0" applyNumberFormat="1" applyFont="1" applyFill="1" applyBorder="1" applyAlignment="1">
      <alignment horizontal="center" vertical="center"/>
    </xf>
    <xf numFmtId="44" fontId="3" fillId="9" borderId="5" xfId="1" applyFont="1" applyFill="1" applyBorder="1" applyAlignment="1"/>
    <xf numFmtId="44" fontId="4" fillId="12" borderId="5" xfId="1" applyFont="1" applyFill="1" applyBorder="1" applyAlignment="1">
      <alignment vertical="center"/>
    </xf>
    <xf numFmtId="44" fontId="3" fillId="9" borderId="5" xfId="1" applyFont="1" applyFill="1" applyBorder="1"/>
    <xf numFmtId="0" fontId="5" fillId="9" borderId="5" xfId="0" applyFont="1" applyFill="1" applyBorder="1" applyAlignment="1"/>
    <xf numFmtId="0" fontId="7" fillId="0" borderId="0" xfId="0" applyFont="1" applyFill="1" applyBorder="1"/>
    <xf numFmtId="164" fontId="9" fillId="13" borderId="0" xfId="0" applyNumberFormat="1" applyFont="1" applyFill="1" applyBorder="1" applyAlignment="1">
      <alignment vertical="center" wrapText="1"/>
    </xf>
    <xf numFmtId="44" fontId="5" fillId="13" borderId="0" xfId="1" applyFont="1" applyFill="1" applyBorder="1" applyAlignment="1">
      <alignment horizontal="center"/>
    </xf>
    <xf numFmtId="44" fontId="7" fillId="13" borderId="0" xfId="0" applyNumberFormat="1" applyFont="1" applyFill="1"/>
    <xf numFmtId="44" fontId="6" fillId="13" borderId="0" xfId="1" applyFont="1" applyFill="1" applyBorder="1" applyAlignment="1"/>
    <xf numFmtId="164" fontId="8" fillId="13" borderId="0" xfId="0" applyNumberFormat="1" applyFont="1" applyFill="1" applyAlignment="1"/>
    <xf numFmtId="0" fontId="6" fillId="13" borderId="0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/>
    </xf>
    <xf numFmtId="44" fontId="6" fillId="13" borderId="0" xfId="1" applyNumberFormat="1" applyFont="1" applyFill="1" applyBorder="1" applyAlignment="1"/>
    <xf numFmtId="0" fontId="6" fillId="13" borderId="0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44" fontId="6" fillId="13" borderId="0" xfId="1" applyFont="1" applyFill="1" applyBorder="1" applyAlignment="1">
      <alignment horizontal="center"/>
    </xf>
    <xf numFmtId="44" fontId="10" fillId="13" borderId="0" xfId="1" applyFont="1" applyFill="1" applyBorder="1" applyAlignment="1">
      <alignment horizontal="center"/>
    </xf>
    <xf numFmtId="44" fontId="7" fillId="13" borderId="0" xfId="1" applyNumberFormat="1" applyFont="1" applyFill="1"/>
    <xf numFmtId="0" fontId="7" fillId="13" borderId="0" xfId="0" applyFont="1" applyFill="1"/>
    <xf numFmtId="44" fontId="9" fillId="13" borderId="0" xfId="1" applyFont="1" applyFill="1" applyBorder="1" applyAlignment="1">
      <alignment vertical="center" wrapText="1"/>
    </xf>
    <xf numFmtId="44" fontId="3" fillId="13" borderId="0" xfId="0" applyNumberFormat="1" applyFont="1" applyFill="1"/>
    <xf numFmtId="44" fontId="9" fillId="13" borderId="0" xfId="1" applyFont="1" applyFill="1" applyBorder="1" applyAlignment="1">
      <alignment horizontal="center" vertical="center" wrapText="1"/>
    </xf>
    <xf numFmtId="44" fontId="7" fillId="13" borderId="0" xfId="1" applyFont="1" applyFill="1"/>
    <xf numFmtId="44" fontId="6" fillId="13" borderId="0" xfId="1" applyNumberFormat="1" applyFont="1" applyFill="1" applyBorder="1" applyAlignment="1">
      <alignment horizontal="left"/>
    </xf>
    <xf numFmtId="44" fontId="6" fillId="13" borderId="2" xfId="0" applyNumberFormat="1" applyFont="1" applyFill="1" applyBorder="1" applyAlignment="1">
      <alignment horizontal="left"/>
    </xf>
    <xf numFmtId="44" fontId="6" fillId="13" borderId="3" xfId="0" applyNumberFormat="1" applyFont="1" applyFill="1" applyBorder="1" applyAlignment="1">
      <alignment horizontal="center"/>
    </xf>
    <xf numFmtId="44" fontId="11" fillId="13" borderId="3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5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0" fontId="5" fillId="13" borderId="1" xfId="0" applyFont="1" applyFill="1" applyBorder="1"/>
    <xf numFmtId="44" fontId="5" fillId="13" borderId="1" xfId="1" applyFont="1" applyFill="1" applyBorder="1" applyAlignment="1">
      <alignment horizontal="center"/>
    </xf>
    <xf numFmtId="44" fontId="6" fillId="13" borderId="0" xfId="1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5" fillId="13" borderId="0" xfId="0" applyFont="1" applyFill="1" applyBorder="1"/>
    <xf numFmtId="44" fontId="11" fillId="13" borderId="0" xfId="0" applyNumberFormat="1" applyFont="1" applyFill="1" applyBorder="1" applyAlignment="1">
      <alignment horizontal="center"/>
    </xf>
    <xf numFmtId="49" fontId="12" fillId="12" borderId="5" xfId="0" applyNumberFormat="1" applyFont="1" applyFill="1" applyBorder="1" applyAlignment="1">
      <alignment horizontal="left" vertical="center"/>
    </xf>
    <xf numFmtId="44" fontId="4" fillId="12" borderId="5" xfId="0" applyNumberFormat="1" applyFont="1" applyFill="1" applyBorder="1" applyAlignment="1">
      <alignment vertical="center"/>
    </xf>
    <xf numFmtId="44" fontId="12" fillId="12" borderId="5" xfId="1" applyFont="1" applyFill="1" applyBorder="1" applyAlignment="1">
      <alignment horizontal="right" vertical="center" wrapText="1"/>
    </xf>
    <xf numFmtId="44" fontId="4" fillId="12" borderId="5" xfId="1" applyNumberFormat="1" applyFont="1" applyFill="1" applyBorder="1" applyAlignment="1">
      <alignment vertical="center"/>
    </xf>
    <xf numFmtId="0" fontId="4" fillId="12" borderId="5" xfId="0" applyNumberFormat="1" applyFont="1" applyFill="1" applyBorder="1" applyAlignment="1">
      <alignment vertical="center"/>
    </xf>
    <xf numFmtId="0" fontId="12" fillId="12" borderId="5" xfId="1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/>
    <xf numFmtId="164" fontId="4" fillId="14" borderId="5" xfId="0" applyNumberFormat="1" applyFont="1" applyFill="1" applyBorder="1" applyAlignment="1">
      <alignment horizontal="center" vertical="center"/>
    </xf>
    <xf numFmtId="49" fontId="12" fillId="14" borderId="5" xfId="0" applyNumberFormat="1" applyFont="1" applyFill="1" applyBorder="1" applyAlignment="1">
      <alignment vertical="center"/>
    </xf>
    <xf numFmtId="0" fontId="7" fillId="6" borderId="5" xfId="0" applyFont="1" applyFill="1" applyBorder="1" applyAlignment="1">
      <alignment horizontal="left"/>
    </xf>
    <xf numFmtId="44" fontId="4" fillId="14" borderId="5" xfId="0" applyNumberFormat="1" applyFont="1" applyFill="1" applyBorder="1" applyAlignment="1">
      <alignment horizontal="left" vertical="center"/>
    </xf>
    <xf numFmtId="44" fontId="3" fillId="6" borderId="5" xfId="1" applyFont="1" applyFill="1" applyBorder="1" applyAlignment="1"/>
    <xf numFmtId="44" fontId="3" fillId="6" borderId="5" xfId="1" applyFont="1" applyFill="1" applyBorder="1"/>
    <xf numFmtId="44" fontId="4" fillId="14" borderId="5" xfId="1" applyFont="1" applyFill="1" applyBorder="1" applyAlignment="1">
      <alignment vertical="center"/>
    </xf>
    <xf numFmtId="0" fontId="4" fillId="14" borderId="5" xfId="0" applyNumberFormat="1" applyFont="1" applyFill="1" applyBorder="1" applyAlignment="1">
      <alignment vertical="center"/>
    </xf>
    <xf numFmtId="0" fontId="12" fillId="14" borderId="5" xfId="1" applyNumberFormat="1" applyFont="1" applyFill="1" applyBorder="1" applyAlignment="1">
      <alignment horizontal="center" vertical="center"/>
    </xf>
    <xf numFmtId="0" fontId="7" fillId="6" borderId="0" xfId="0" applyFont="1" applyFill="1"/>
    <xf numFmtId="44" fontId="4" fillId="14" borderId="5" xfId="0" applyNumberFormat="1" applyFont="1" applyFill="1" applyBorder="1" applyAlignment="1">
      <alignment vertical="center"/>
    </xf>
    <xf numFmtId="44" fontId="12" fillId="14" borderId="5" xfId="1" applyFont="1" applyFill="1" applyBorder="1" applyAlignment="1">
      <alignment horizontal="right" vertical="center" wrapText="1"/>
    </xf>
    <xf numFmtId="44" fontId="4" fillId="14" borderId="5" xfId="1" applyNumberFormat="1" applyFont="1" applyFill="1" applyBorder="1" applyAlignment="1">
      <alignment vertical="center"/>
    </xf>
    <xf numFmtId="49" fontId="12" fillId="12" borderId="5" xfId="0" applyNumberFormat="1" applyFont="1" applyFill="1" applyBorder="1" applyAlignment="1">
      <alignment vertical="center"/>
    </xf>
    <xf numFmtId="0" fontId="5" fillId="9" borderId="8" xfId="0" applyFont="1" applyFill="1" applyBorder="1" applyAlignment="1">
      <alignment vertical="top" wrapText="1"/>
    </xf>
    <xf numFmtId="44" fontId="4" fillId="12" borderId="5" xfId="0" applyNumberFormat="1" applyFont="1" applyFill="1" applyBorder="1" applyAlignment="1">
      <alignment horizontal="left" vertical="center"/>
    </xf>
    <xf numFmtId="49" fontId="4" fillId="12" borderId="5" xfId="0" applyNumberFormat="1" applyFont="1" applyFill="1" applyBorder="1" applyAlignment="1">
      <alignment vertical="center"/>
    </xf>
    <xf numFmtId="0" fontId="5" fillId="9" borderId="5" xfId="2" applyFont="1" applyFill="1" applyBorder="1" applyAlignment="1">
      <alignment horizontal="left"/>
    </xf>
    <xf numFmtId="164" fontId="4" fillId="15" borderId="5" xfId="0" applyNumberFormat="1" applyFont="1" applyFill="1" applyBorder="1" applyAlignment="1">
      <alignment horizontal="center" vertical="center"/>
    </xf>
    <xf numFmtId="49" fontId="12" fillId="15" borderId="5" xfId="0" applyNumberFormat="1" applyFont="1" applyFill="1" applyBorder="1" applyAlignment="1">
      <alignment horizontal="center" vertical="center"/>
    </xf>
    <xf numFmtId="44" fontId="4" fillId="15" borderId="5" xfId="0" applyNumberFormat="1" applyFont="1" applyFill="1" applyBorder="1" applyAlignment="1">
      <alignment vertical="center"/>
    </xf>
    <xf numFmtId="44" fontId="12" fillId="15" borderId="5" xfId="1" applyFont="1" applyFill="1" applyBorder="1" applyAlignment="1">
      <alignment horizontal="right" vertical="center" wrapText="1"/>
    </xf>
    <xf numFmtId="44" fontId="4" fillId="15" borderId="5" xfId="1" applyNumberFormat="1" applyFont="1" applyFill="1" applyBorder="1" applyAlignment="1">
      <alignment vertical="center"/>
    </xf>
    <xf numFmtId="0" fontId="4" fillId="15" borderId="5" xfId="0" applyNumberFormat="1" applyFont="1" applyFill="1" applyBorder="1" applyAlignment="1">
      <alignment vertical="center"/>
    </xf>
    <xf numFmtId="0" fontId="12" fillId="15" borderId="5" xfId="1" applyNumberFormat="1" applyFont="1" applyFill="1" applyBorder="1" applyAlignment="1">
      <alignment horizontal="center" vertical="center"/>
    </xf>
    <xf numFmtId="0" fontId="7" fillId="16" borderId="0" xfId="0" applyFont="1" applyFill="1"/>
    <xf numFmtId="0" fontId="7" fillId="16" borderId="5" xfId="0" applyFont="1" applyFill="1" applyBorder="1" applyAlignment="1">
      <alignment horizontal="left"/>
    </xf>
    <xf numFmtId="44" fontId="4" fillId="15" borderId="5" xfId="0" applyNumberFormat="1" applyFont="1" applyFill="1" applyBorder="1" applyAlignment="1">
      <alignment horizontal="left" vertical="center"/>
    </xf>
    <xf numFmtId="44" fontId="3" fillId="16" borderId="5" xfId="1" applyFont="1" applyFill="1" applyBorder="1" applyAlignment="1"/>
    <xf numFmtId="44" fontId="3" fillId="16" borderId="5" xfId="1" applyFont="1" applyFill="1" applyBorder="1"/>
    <xf numFmtId="44" fontId="4" fillId="15" borderId="5" xfId="1" applyFont="1" applyFill="1" applyBorder="1" applyAlignment="1">
      <alignment vertical="center"/>
    </xf>
    <xf numFmtId="0" fontId="5" fillId="16" borderId="5" xfId="0" applyFont="1" applyFill="1" applyBorder="1" applyAlignment="1"/>
    <xf numFmtId="49" fontId="12" fillId="12" borderId="5" xfId="0" applyNumberFormat="1" applyFont="1" applyFill="1" applyBorder="1" applyAlignment="1">
      <alignment horizontal="center" vertical="center"/>
    </xf>
    <xf numFmtId="8" fontId="3" fillId="16" borderId="5" xfId="1" applyNumberFormat="1" applyFont="1" applyFill="1" applyBorder="1"/>
    <xf numFmtId="6" fontId="3" fillId="16" borderId="5" xfId="1" applyNumberFormat="1" applyFont="1" applyFill="1" applyBorder="1"/>
    <xf numFmtId="49" fontId="12" fillId="14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/>
    <xf numFmtId="8" fontId="12" fillId="12" borderId="5" xfId="1" applyNumberFormat="1" applyFont="1" applyFill="1" applyBorder="1" applyAlignment="1">
      <alignment horizontal="right" vertical="center" wrapText="1"/>
    </xf>
    <xf numFmtId="0" fontId="7" fillId="9" borderId="5" xfId="0" applyFont="1" applyFill="1" applyBorder="1"/>
    <xf numFmtId="49" fontId="7" fillId="9" borderId="5" xfId="0" applyNumberFormat="1" applyFont="1" applyFill="1" applyBorder="1"/>
    <xf numFmtId="44" fontId="16" fillId="2" borderId="0" xfId="0" applyNumberFormat="1" applyFont="1" applyFill="1" applyAlignment="1"/>
    <xf numFmtId="49" fontId="14" fillId="2" borderId="0" xfId="0" applyNumberFormat="1" applyFont="1" applyFill="1" applyBorder="1" applyAlignment="1">
      <alignment vertical="center" wrapText="1"/>
    </xf>
    <xf numFmtId="164" fontId="19" fillId="13" borderId="0" xfId="0" applyNumberFormat="1" applyFont="1" applyFill="1" applyBorder="1" applyAlignment="1">
      <alignment vertical="center" wrapText="1"/>
    </xf>
    <xf numFmtId="44" fontId="20" fillId="13" borderId="0" xfId="1" applyFont="1" applyFill="1" applyBorder="1" applyAlignment="1">
      <alignment horizontal="center"/>
    </xf>
    <xf numFmtId="44" fontId="15" fillId="13" borderId="0" xfId="0" applyNumberFormat="1" applyFont="1" applyFill="1"/>
    <xf numFmtId="49" fontId="16" fillId="2" borderId="1" xfId="0" applyNumberFormat="1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44" fontId="16" fillId="13" borderId="0" xfId="1" applyNumberFormat="1" applyFont="1" applyFill="1" applyBorder="1" applyAlignment="1"/>
    <xf numFmtId="44" fontId="21" fillId="13" borderId="0" xfId="1" applyFont="1" applyFill="1" applyBorder="1" applyAlignment="1">
      <alignment horizontal="center"/>
    </xf>
    <xf numFmtId="44" fontId="22" fillId="13" borderId="0" xfId="1" applyFont="1" applyFill="1" applyBorder="1" applyAlignment="1">
      <alignment horizontal="center"/>
    </xf>
    <xf numFmtId="44" fontId="15" fillId="13" borderId="0" xfId="1" applyNumberFormat="1" applyFont="1" applyFill="1"/>
    <xf numFmtId="49" fontId="16" fillId="2" borderId="0" xfId="0" applyNumberFormat="1" applyFont="1" applyFill="1" applyBorder="1" applyAlignment="1">
      <alignment vertical="center" wrapText="1"/>
    </xf>
    <xf numFmtId="44" fontId="19" fillId="13" borderId="0" xfId="1" applyFont="1" applyFill="1" applyBorder="1" applyAlignment="1">
      <alignment vertical="center" wrapText="1"/>
    </xf>
    <xf numFmtId="44" fontId="23" fillId="13" borderId="0" xfId="0" applyNumberFormat="1" applyFont="1" applyFill="1"/>
    <xf numFmtId="0" fontId="16" fillId="2" borderId="0" xfId="0" applyNumberFormat="1" applyFont="1" applyFill="1" applyBorder="1" applyAlignment="1">
      <alignment horizontal="center" vertical="center" wrapText="1"/>
    </xf>
    <xf numFmtId="44" fontId="19" fillId="13" borderId="0" xfId="1" applyFont="1" applyFill="1" applyBorder="1" applyAlignment="1">
      <alignment horizontal="center" vertical="center" wrapText="1"/>
    </xf>
    <xf numFmtId="44" fontId="0" fillId="13" borderId="0" xfId="1" applyFont="1" applyFill="1"/>
    <xf numFmtId="44" fontId="16" fillId="13" borderId="0" xfId="1" applyNumberFormat="1" applyFont="1" applyFill="1" applyBorder="1" applyAlignment="1">
      <alignment horizontal="left"/>
    </xf>
    <xf numFmtId="49" fontId="16" fillId="2" borderId="0" xfId="0" applyNumberFormat="1" applyFont="1" applyFill="1" applyBorder="1" applyAlignment="1">
      <alignment horizontal="center" vertical="center" wrapText="1"/>
    </xf>
    <xf numFmtId="44" fontId="21" fillId="13" borderId="2" xfId="0" applyNumberFormat="1" applyFont="1" applyFill="1" applyBorder="1" applyAlignment="1">
      <alignment horizontal="left"/>
    </xf>
    <xf numFmtId="44" fontId="21" fillId="13" borderId="3" xfId="0" applyNumberFormat="1" applyFont="1" applyFill="1" applyBorder="1" applyAlignment="1">
      <alignment horizontal="center"/>
    </xf>
    <xf numFmtId="44" fontId="24" fillId="13" borderId="3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0" fillId="13" borderId="1" xfId="0" applyFont="1" applyFill="1" applyBorder="1"/>
    <xf numFmtId="44" fontId="20" fillId="13" borderId="1" xfId="1" applyFont="1" applyFill="1" applyBorder="1" applyAlignment="1">
      <alignment horizontal="center"/>
    </xf>
    <xf numFmtId="44" fontId="16" fillId="13" borderId="0" xfId="1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/>
    </xf>
    <xf numFmtId="0" fontId="20" fillId="13" borderId="0" xfId="0" applyFont="1" applyFill="1" applyBorder="1"/>
    <xf numFmtId="49" fontId="17" fillId="3" borderId="7" xfId="0" applyNumberFormat="1" applyFont="1" applyFill="1" applyBorder="1" applyAlignment="1">
      <alignment horizontal="center" vertical="center" wrapText="1"/>
    </xf>
    <xf numFmtId="44" fontId="24" fillId="3" borderId="7" xfId="1" applyFont="1" applyFill="1" applyBorder="1" applyAlignment="1">
      <alignment horizontal="center" vertical="center"/>
    </xf>
    <xf numFmtId="44" fontId="17" fillId="3" borderId="7" xfId="1" applyNumberFormat="1" applyFont="1" applyFill="1" applyBorder="1" applyAlignment="1">
      <alignment horizontal="center" vertical="center"/>
    </xf>
    <xf numFmtId="49" fontId="25" fillId="4" borderId="5" xfId="0" applyNumberFormat="1" applyFont="1" applyFill="1" applyBorder="1" applyAlignment="1">
      <alignment horizontal="center" vertical="center"/>
    </xf>
    <xf numFmtId="44" fontId="26" fillId="4" borderId="5" xfId="1" applyFont="1" applyFill="1" applyBorder="1" applyAlignment="1">
      <alignment horizontal="right" vertical="center" wrapText="1"/>
    </xf>
    <xf numFmtId="44" fontId="25" fillId="4" borderId="5" xfId="1" applyNumberFormat="1" applyFont="1" applyFill="1" applyBorder="1" applyAlignment="1">
      <alignment vertical="center"/>
    </xf>
    <xf numFmtId="49" fontId="25" fillId="0" borderId="5" xfId="0" applyNumberFormat="1" applyFont="1" applyFill="1" applyBorder="1" applyAlignment="1">
      <alignment horizontal="left" vertical="center"/>
    </xf>
    <xf numFmtId="0" fontId="0" fillId="0" borderId="5" xfId="0" applyFont="1" applyBorder="1"/>
    <xf numFmtId="44" fontId="13" fillId="0" borderId="5" xfId="1" applyFont="1" applyBorder="1"/>
    <xf numFmtId="44" fontId="25" fillId="0" borderId="5" xfId="1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0" fontId="12" fillId="0" borderId="5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44" fontId="7" fillId="4" borderId="5" xfId="0" applyNumberFormat="1" applyFont="1" applyFill="1" applyBorder="1" applyAlignment="1">
      <alignment horizontal="left" vertical="center"/>
    </xf>
    <xf numFmtId="0" fontId="25" fillId="0" borderId="5" xfId="0" applyNumberFormat="1" applyFont="1" applyFill="1" applyBorder="1" applyAlignment="1">
      <alignment vertical="center"/>
    </xf>
    <xf numFmtId="49" fontId="25" fillId="0" borderId="5" xfId="0" applyNumberFormat="1" applyFont="1" applyFill="1" applyBorder="1" applyAlignment="1">
      <alignment vertical="center"/>
    </xf>
    <xf numFmtId="0" fontId="18" fillId="0" borderId="5" xfId="0" applyFont="1" applyFill="1" applyBorder="1" applyAlignment="1"/>
    <xf numFmtId="44" fontId="4" fillId="0" borderId="5" xfId="0" applyNumberFormat="1" applyFont="1" applyFill="1" applyBorder="1" applyAlignment="1">
      <alignment vertical="center"/>
    </xf>
    <xf numFmtId="49" fontId="15" fillId="0" borderId="0" xfId="0" applyNumberFormat="1" applyFont="1"/>
    <xf numFmtId="0" fontId="0" fillId="0" borderId="0" xfId="0" applyFont="1"/>
    <xf numFmtId="44" fontId="13" fillId="0" borderId="0" xfId="1" applyFont="1"/>
    <xf numFmtId="0" fontId="7" fillId="0" borderId="9" xfId="0" applyFont="1" applyFill="1" applyBorder="1"/>
    <xf numFmtId="44" fontId="15" fillId="0" borderId="0" xfId="0" applyNumberFormat="1" applyFont="1"/>
    <xf numFmtId="0" fontId="27" fillId="0" borderId="0" xfId="0" applyFont="1"/>
    <xf numFmtId="49" fontId="23" fillId="0" borderId="0" xfId="0" applyNumberFormat="1" applyFont="1"/>
    <xf numFmtId="44" fontId="28" fillId="0" borderId="0" xfId="0" applyNumberFormat="1" applyFont="1"/>
    <xf numFmtId="44" fontId="23" fillId="0" borderId="0" xfId="0" applyNumberFormat="1" applyFont="1"/>
    <xf numFmtId="164" fontId="29" fillId="2" borderId="0" xfId="0" applyNumberFormat="1" applyFont="1" applyFill="1" applyAlignment="1">
      <alignment vertical="center"/>
    </xf>
    <xf numFmtId="164" fontId="16" fillId="2" borderId="0" xfId="0" applyNumberFormat="1" applyFont="1" applyFill="1" applyAlignment="1">
      <alignment horizontal="center"/>
    </xf>
    <xf numFmtId="0" fontId="15" fillId="0" borderId="0" xfId="0" applyFont="1"/>
    <xf numFmtId="44" fontId="16" fillId="2" borderId="0" xfId="1" applyFont="1" applyFill="1" applyBorder="1" applyAlignment="1"/>
    <xf numFmtId="164" fontId="16" fillId="2" borderId="0" xfId="0" applyNumberFormat="1" applyFont="1" applyFill="1" applyAlignment="1"/>
    <xf numFmtId="164" fontId="14" fillId="2" borderId="0" xfId="0" applyNumberFormat="1" applyFont="1" applyFill="1" applyBorder="1" applyAlignment="1">
      <alignment vertical="center" wrapText="1"/>
    </xf>
    <xf numFmtId="164" fontId="29" fillId="13" borderId="0" xfId="0" applyNumberFormat="1" applyFont="1" applyFill="1" applyAlignment="1"/>
    <xf numFmtId="0" fontId="16" fillId="13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13" borderId="0" xfId="0" applyFont="1" applyFill="1" applyBorder="1" applyAlignment="1">
      <alignment horizontal="center"/>
    </xf>
    <xf numFmtId="0" fontId="18" fillId="13" borderId="0" xfId="0" applyFont="1" applyFill="1" applyAlignment="1">
      <alignment horizontal="center"/>
    </xf>
    <xf numFmtId="164" fontId="16" fillId="2" borderId="0" xfId="0" applyNumberFormat="1" applyFont="1" applyFill="1" applyBorder="1" applyAlignment="1">
      <alignment vertical="center" wrapText="1"/>
    </xf>
    <xf numFmtId="44" fontId="14" fillId="2" borderId="0" xfId="1" applyFont="1" applyFill="1" applyBorder="1" applyAlignment="1">
      <alignment horizontal="center" vertical="center" wrapText="1"/>
    </xf>
    <xf numFmtId="0" fontId="15" fillId="13" borderId="0" xfId="0" applyFont="1" applyFill="1"/>
    <xf numFmtId="164" fontId="16" fillId="5" borderId="0" xfId="0" applyNumberFormat="1" applyFont="1" applyFill="1" applyBorder="1" applyAlignment="1">
      <alignment horizontal="center" vertical="center" wrapText="1"/>
    </xf>
    <xf numFmtId="164" fontId="16" fillId="6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7" borderId="0" xfId="0" applyNumberFormat="1" applyFont="1" applyFill="1" applyBorder="1" applyAlignment="1">
      <alignment horizontal="center" vertical="center" wrapText="1"/>
    </xf>
    <xf numFmtId="164" fontId="16" fillId="8" borderId="0" xfId="0" applyNumberFormat="1" applyFont="1" applyFill="1" applyBorder="1" applyAlignment="1">
      <alignment horizontal="center" vertical="center" wrapText="1"/>
    </xf>
    <xf numFmtId="164" fontId="16" fillId="9" borderId="0" xfId="0" applyNumberFormat="1" applyFont="1" applyFill="1" applyBorder="1" applyAlignment="1">
      <alignment horizontal="center" vertical="center" wrapText="1"/>
    </xf>
    <xf numFmtId="44" fontId="17" fillId="2" borderId="3" xfId="1" applyFont="1" applyFill="1" applyBorder="1" applyAlignment="1">
      <alignment horizontal="center"/>
    </xf>
    <xf numFmtId="0" fontId="16" fillId="10" borderId="0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/>
    </xf>
    <xf numFmtId="0" fontId="18" fillId="0" borderId="1" xfId="0" applyFont="1" applyFill="1" applyBorder="1"/>
    <xf numFmtId="44" fontId="16" fillId="13" borderId="0" xfId="1" applyFont="1" applyFill="1" applyBorder="1" applyAlignment="1"/>
    <xf numFmtId="0" fontId="16" fillId="11" borderId="0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44" fontId="14" fillId="13" borderId="4" xfId="1" applyFont="1" applyFill="1" applyBorder="1" applyAlignment="1">
      <alignment horizontal="center" wrapText="1"/>
    </xf>
    <xf numFmtId="44" fontId="17" fillId="13" borderId="0" xfId="0" applyNumberFormat="1" applyFont="1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7" fillId="3" borderId="7" xfId="1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5" fillId="0" borderId="0" xfId="0" applyFont="1" applyAlignment="1"/>
    <xf numFmtId="15" fontId="15" fillId="0" borderId="5" xfId="0" applyNumberFormat="1" applyFont="1" applyBorder="1" applyAlignment="1">
      <alignment horizontal="center"/>
    </xf>
    <xf numFmtId="44" fontId="25" fillId="4" borderId="5" xfId="0" applyNumberFormat="1" applyFont="1" applyFill="1" applyBorder="1" applyAlignment="1">
      <alignment vertical="center"/>
    </xf>
    <xf numFmtId="0" fontId="25" fillId="4" borderId="5" xfId="0" applyNumberFormat="1" applyFont="1" applyFill="1" applyBorder="1" applyAlignment="1">
      <alignment vertical="center"/>
    </xf>
    <xf numFmtId="0" fontId="30" fillId="4" borderId="5" xfId="1" applyNumberFormat="1" applyFont="1" applyFill="1" applyBorder="1" applyAlignment="1">
      <alignment horizontal="center" vertical="center"/>
    </xf>
    <xf numFmtId="0" fontId="15" fillId="0" borderId="5" xfId="0" applyFont="1" applyBorder="1"/>
    <xf numFmtId="0" fontId="15" fillId="0" borderId="5" xfId="0" applyFont="1" applyBorder="1" applyAlignment="1">
      <alignment horizontal="left"/>
    </xf>
    <xf numFmtId="0" fontId="30" fillId="0" borderId="5" xfId="1" applyNumberFormat="1" applyFont="1" applyFill="1" applyBorder="1" applyAlignment="1">
      <alignment horizontal="center" vertical="center"/>
    </xf>
    <xf numFmtId="0" fontId="15" fillId="0" borderId="0" xfId="0" applyFont="1" applyFill="1"/>
    <xf numFmtId="44" fontId="15" fillId="4" borderId="5" xfId="0" applyNumberFormat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/>
    </xf>
    <xf numFmtId="0" fontId="15" fillId="0" borderId="5" xfId="0" applyFont="1" applyFill="1" applyBorder="1"/>
    <xf numFmtId="49" fontId="18" fillId="0" borderId="5" xfId="0" applyNumberFormat="1" applyFont="1" applyFill="1" applyBorder="1" applyAlignment="1">
      <alignment horizontal="left" vertical="center"/>
    </xf>
    <xf numFmtId="0" fontId="15" fillId="0" borderId="5" xfId="0" applyFont="1" applyBorder="1" applyAlignment="1">
      <alignment wrapText="1"/>
    </xf>
    <xf numFmtId="44" fontId="25" fillId="0" borderId="5" xfId="0" applyNumberFormat="1" applyFont="1" applyFill="1" applyBorder="1" applyAlignment="1">
      <alignment vertical="center"/>
    </xf>
    <xf numFmtId="0" fontId="31" fillId="0" borderId="5" xfId="0" applyFont="1" applyBorder="1"/>
    <xf numFmtId="44" fontId="13" fillId="0" borderId="0" xfId="1" applyFont="1" applyFill="1" applyBorder="1"/>
    <xf numFmtId="0" fontId="23" fillId="0" borderId="0" xfId="0" applyFont="1"/>
    <xf numFmtId="44" fontId="13" fillId="0" borderId="0" xfId="0" applyNumberFormat="1" applyFont="1"/>
    <xf numFmtId="0" fontId="6" fillId="2" borderId="0" xfId="0" applyFont="1" applyFill="1" applyAlignment="1">
      <alignment horizontal="center"/>
    </xf>
    <xf numFmtId="44" fontId="9" fillId="2" borderId="2" xfId="1" applyFont="1" applyFill="1" applyBorder="1" applyAlignment="1">
      <alignment horizontal="center" vertical="center" wrapText="1"/>
    </xf>
    <xf numFmtId="44" fontId="9" fillId="2" borderId="4" xfId="1" applyFont="1" applyFill="1" applyBorder="1" applyAlignment="1">
      <alignment horizontal="center" wrapText="1"/>
    </xf>
    <xf numFmtId="164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44" fontId="9" fillId="13" borderId="4" xfId="1" applyFont="1" applyFill="1" applyBorder="1" applyAlignment="1">
      <alignment horizontal="center" wrapText="1"/>
    </xf>
    <xf numFmtId="44" fontId="9" fillId="13" borderId="2" xfId="1" applyFont="1" applyFill="1" applyBorder="1" applyAlignment="1">
      <alignment horizontal="center" vertical="center" wrapText="1"/>
    </xf>
    <xf numFmtId="44" fontId="19" fillId="13" borderId="2" xfId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horizontal="center"/>
    </xf>
    <xf numFmtId="164" fontId="16" fillId="2" borderId="0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82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95249</xdr:rowOff>
    </xdr:from>
    <xdr:to>
      <xdr:col>2</xdr:col>
      <xdr:colOff>507206</xdr:colOff>
      <xdr:row>3</xdr:row>
      <xdr:rowOff>57149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3F5B3B55-65C3-403E-8F91-DB28441D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0" y="95249"/>
          <a:ext cx="2888456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171451</xdr:colOff>
      <xdr:row>0</xdr:row>
      <xdr:rowOff>95250</xdr:rowOff>
    </xdr:from>
    <xdr:to>
      <xdr:col>2</xdr:col>
      <xdr:colOff>352426</xdr:colOff>
      <xdr:row>3</xdr:row>
      <xdr:rowOff>14527</xdr:rowOff>
    </xdr:to>
    <xdr:pic>
      <xdr:nvPicPr>
        <xdr:cNvPr id="3" name="Imagen 1" descr="LOGO SPSS">
          <a:extLst>
            <a:ext uri="{FF2B5EF4-FFF2-40B4-BE49-F238E27FC236}">
              <a16:creationId xmlns:a16="http://schemas.microsoft.com/office/drawing/2014/main" xmlns="" id="{DA668EAE-8E72-4124-938C-50384195A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1" y="95250"/>
          <a:ext cx="2733675" cy="405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95249</xdr:rowOff>
    </xdr:from>
    <xdr:to>
      <xdr:col>2</xdr:col>
      <xdr:colOff>507206</xdr:colOff>
      <xdr:row>3</xdr:row>
      <xdr:rowOff>57149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D92ABA10-5D8F-4805-A1B3-DF88204B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0" y="95249"/>
          <a:ext cx="2840831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171451</xdr:colOff>
      <xdr:row>0</xdr:row>
      <xdr:rowOff>95250</xdr:rowOff>
    </xdr:from>
    <xdr:to>
      <xdr:col>2</xdr:col>
      <xdr:colOff>352426</xdr:colOff>
      <xdr:row>3</xdr:row>
      <xdr:rowOff>14527</xdr:rowOff>
    </xdr:to>
    <xdr:pic>
      <xdr:nvPicPr>
        <xdr:cNvPr id="3" name="Imagen 1" descr="LOGO SPSS">
          <a:extLst>
            <a:ext uri="{FF2B5EF4-FFF2-40B4-BE49-F238E27FC236}">
              <a16:creationId xmlns:a16="http://schemas.microsoft.com/office/drawing/2014/main" xmlns="" id="{84FB6F0A-F6F1-4C95-ABFA-F4FA46A3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1" y="95250"/>
          <a:ext cx="2686050" cy="405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95249</xdr:rowOff>
    </xdr:from>
    <xdr:to>
      <xdr:col>2</xdr:col>
      <xdr:colOff>507206</xdr:colOff>
      <xdr:row>3</xdr:row>
      <xdr:rowOff>57149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134942BB-D4AA-4347-A5C4-D3756289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0" y="95249"/>
          <a:ext cx="284083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171451</xdr:colOff>
      <xdr:row>0</xdr:row>
      <xdr:rowOff>95250</xdr:rowOff>
    </xdr:from>
    <xdr:to>
      <xdr:col>2</xdr:col>
      <xdr:colOff>352426</xdr:colOff>
      <xdr:row>3</xdr:row>
      <xdr:rowOff>14527</xdr:rowOff>
    </xdr:to>
    <xdr:pic>
      <xdr:nvPicPr>
        <xdr:cNvPr id="3" name="Imagen 1" descr="LOGO SPSS">
          <a:extLst>
            <a:ext uri="{FF2B5EF4-FFF2-40B4-BE49-F238E27FC236}">
              <a16:creationId xmlns:a16="http://schemas.microsoft.com/office/drawing/2014/main" xmlns="" id="{EBAA77FA-4567-490D-8AA0-C7189BA3F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1" y="95250"/>
          <a:ext cx="2686050" cy="45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95249</xdr:rowOff>
    </xdr:from>
    <xdr:to>
      <xdr:col>2</xdr:col>
      <xdr:colOff>507206</xdr:colOff>
      <xdr:row>3</xdr:row>
      <xdr:rowOff>57149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3C9C127A-063E-44E8-8C4B-A7217696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0" y="95249"/>
          <a:ext cx="2840831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171451</xdr:colOff>
      <xdr:row>0</xdr:row>
      <xdr:rowOff>95250</xdr:rowOff>
    </xdr:from>
    <xdr:to>
      <xdr:col>2</xdr:col>
      <xdr:colOff>352426</xdr:colOff>
      <xdr:row>3</xdr:row>
      <xdr:rowOff>14527</xdr:rowOff>
    </xdr:to>
    <xdr:pic>
      <xdr:nvPicPr>
        <xdr:cNvPr id="3" name="Imagen 1" descr="LOGO SPSS">
          <a:extLst>
            <a:ext uri="{FF2B5EF4-FFF2-40B4-BE49-F238E27FC236}">
              <a16:creationId xmlns:a16="http://schemas.microsoft.com/office/drawing/2014/main" xmlns="" id="{E1FB5B03-BA7B-4DBE-A3C5-363080457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1451" y="95250"/>
          <a:ext cx="2686050" cy="547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opLeftCell="A16" workbookViewId="0">
      <selection activeCell="C43" sqref="C43"/>
    </sheetView>
  </sheetViews>
  <sheetFormatPr baseColWidth="10" defaultColWidth="34.42578125" defaultRowHeight="12.75"/>
  <cols>
    <col min="1" max="1" width="15.7109375" style="1" customWidth="1"/>
    <col min="2" max="2" width="18.140625" style="48" customWidth="1"/>
    <col min="3" max="3" width="39.85546875" style="1" customWidth="1"/>
    <col min="4" max="4" width="47.7109375" style="1" customWidth="1"/>
    <col min="5" max="5" width="25.42578125" style="1" customWidth="1"/>
    <col min="6" max="6" width="26.42578125" style="1" customWidth="1"/>
    <col min="7" max="7" width="23.5703125" style="10" customWidth="1"/>
    <col min="8" max="16384" width="34.42578125" style="1"/>
  </cols>
  <sheetData>
    <row r="1" spans="1:12">
      <c r="A1" s="300" t="s">
        <v>0</v>
      </c>
      <c r="B1" s="300"/>
      <c r="C1" s="300"/>
      <c r="D1" s="300"/>
      <c r="E1" s="300"/>
      <c r="F1" s="300"/>
      <c r="G1" s="300"/>
      <c r="I1" s="2" t="s">
        <v>35</v>
      </c>
      <c r="J1" s="3"/>
    </row>
    <row r="2" spans="1:12">
      <c r="A2" s="300" t="s">
        <v>1</v>
      </c>
      <c r="B2" s="300"/>
      <c r="C2" s="300"/>
      <c r="D2" s="300"/>
      <c r="E2" s="300"/>
      <c r="F2" s="300"/>
      <c r="G2" s="300"/>
      <c r="H2" s="4"/>
      <c r="I2" s="4"/>
      <c r="J2" s="3"/>
    </row>
    <row r="3" spans="1:12">
      <c r="A3" s="300" t="s">
        <v>2</v>
      </c>
      <c r="B3" s="300"/>
      <c r="C3" s="300"/>
      <c r="D3" s="300"/>
      <c r="E3" s="300"/>
      <c r="F3" s="300"/>
      <c r="G3" s="5"/>
      <c r="H3" s="6"/>
      <c r="I3" s="6"/>
      <c r="J3" s="6"/>
    </row>
    <row r="4" spans="1:12">
      <c r="A4" s="7"/>
      <c r="B4" s="8"/>
      <c r="C4" s="7"/>
      <c r="D4" s="7"/>
      <c r="E4" s="7"/>
      <c r="F4" s="9"/>
      <c r="H4" s="4"/>
      <c r="I4" s="11"/>
      <c r="J4" s="12"/>
    </row>
    <row r="5" spans="1:12" ht="13.5" thickBot="1">
      <c r="A5" s="13"/>
      <c r="B5" s="14"/>
      <c r="C5" s="13" t="s">
        <v>3</v>
      </c>
      <c r="D5" s="13" t="s">
        <v>4</v>
      </c>
      <c r="E5" s="13" t="s">
        <v>5</v>
      </c>
      <c r="F5" s="13" t="s">
        <v>6</v>
      </c>
      <c r="G5" s="15"/>
      <c r="H5" s="4"/>
      <c r="I5" s="16"/>
      <c r="J5" s="17"/>
    </row>
    <row r="6" spans="1:12">
      <c r="A6" s="301"/>
      <c r="B6" s="301"/>
      <c r="C6" s="18" t="s">
        <v>7</v>
      </c>
      <c r="D6" s="19" t="e">
        <f>+#REF!</f>
        <v>#REF!</v>
      </c>
      <c r="E6" s="20"/>
      <c r="F6" s="9"/>
      <c r="G6" s="15"/>
      <c r="H6" s="4"/>
      <c r="I6" s="16"/>
      <c r="J6" s="17"/>
    </row>
    <row r="7" spans="1:12">
      <c r="A7" s="301" t="s">
        <v>34</v>
      </c>
      <c r="B7" s="301"/>
      <c r="C7" s="18" t="s">
        <v>8</v>
      </c>
      <c r="D7" s="19">
        <v>3394.4</v>
      </c>
      <c r="E7" s="7"/>
      <c r="F7" s="21"/>
      <c r="G7" s="22"/>
      <c r="H7" s="4"/>
      <c r="J7" s="17"/>
    </row>
    <row r="8" spans="1:12">
      <c r="A8" s="18"/>
      <c r="B8" s="23"/>
      <c r="C8" s="18" t="s">
        <v>9</v>
      </c>
      <c r="D8" s="19">
        <v>113447.33</v>
      </c>
      <c r="E8" s="9"/>
      <c r="F8" s="24"/>
      <c r="G8" s="49"/>
      <c r="I8" s="16"/>
      <c r="J8" s="17"/>
    </row>
    <row r="9" spans="1:12">
      <c r="A9" s="302"/>
      <c r="B9" s="302"/>
      <c r="C9" s="18" t="s">
        <v>10</v>
      </c>
      <c r="D9" s="25"/>
      <c r="E9" s="19">
        <v>1057053.3400000001</v>
      </c>
      <c r="F9" s="26"/>
      <c r="G9" s="27"/>
      <c r="H9" s="17"/>
      <c r="I9" s="16"/>
      <c r="J9" s="17"/>
    </row>
    <row r="10" spans="1:12" ht="13.5" thickBot="1">
      <c r="A10" s="28"/>
      <c r="B10" s="29"/>
      <c r="C10" s="18" t="s">
        <v>11</v>
      </c>
      <c r="D10" s="25"/>
      <c r="E10" s="19">
        <v>229.68</v>
      </c>
      <c r="F10" s="26"/>
      <c r="G10" s="27"/>
      <c r="H10" s="17"/>
      <c r="I10" s="16"/>
      <c r="J10" s="17"/>
    </row>
    <row r="11" spans="1:12" ht="13.5" thickBot="1">
      <c r="A11" s="30"/>
      <c r="B11" s="29"/>
      <c r="C11" s="31" t="s">
        <v>12</v>
      </c>
      <c r="D11" s="31" t="e">
        <f>SUBTOTAL(9,D6:D9)</f>
        <v>#REF!</v>
      </c>
      <c r="E11" s="31">
        <f>SUBTOTAL(9,E6:E10)</f>
        <v>1057283.02</v>
      </c>
      <c r="F11" s="31" t="e">
        <f>D11-E11</f>
        <v>#REF!</v>
      </c>
      <c r="G11" s="15"/>
      <c r="H11" s="32"/>
      <c r="I11" s="16"/>
      <c r="J11" s="17"/>
    </row>
    <row r="12" spans="1:12" ht="13.5" thickBot="1">
      <c r="A12" s="18"/>
      <c r="B12" s="23"/>
      <c r="C12" s="18"/>
      <c r="D12" s="33"/>
      <c r="E12" s="34"/>
      <c r="F12" s="35"/>
      <c r="G12" s="15"/>
      <c r="H12" s="17"/>
      <c r="I12" s="16"/>
      <c r="J12" s="17"/>
    </row>
    <row r="13" spans="1:12" ht="13.5" thickBot="1">
      <c r="A13" s="297"/>
      <c r="B13" s="297"/>
      <c r="C13" s="36" t="s">
        <v>13</v>
      </c>
      <c r="D13" s="37"/>
      <c r="E13" s="298"/>
      <c r="F13" s="298"/>
      <c r="H13" s="17"/>
      <c r="I13" s="4"/>
      <c r="J13" s="4"/>
    </row>
    <row r="14" spans="1:12" ht="13.5" thickBot="1">
      <c r="A14" s="297"/>
      <c r="B14" s="297"/>
      <c r="C14" s="38" t="s">
        <v>14</v>
      </c>
      <c r="D14" s="37"/>
      <c r="E14" s="37"/>
      <c r="F14" s="39"/>
      <c r="G14" s="40"/>
      <c r="H14" s="4"/>
      <c r="I14" s="4"/>
      <c r="J14" s="4"/>
      <c r="L14" s="10"/>
    </row>
    <row r="15" spans="1:12" ht="13.5" thickBot="1">
      <c r="A15" s="41"/>
      <c r="B15" s="42"/>
      <c r="C15" s="43"/>
      <c r="D15" s="44" t="s">
        <v>15</v>
      </c>
      <c r="E15" s="45"/>
      <c r="F15" s="299" t="e">
        <f>F11-E13</f>
        <v>#REF!</v>
      </c>
      <c r="G15" s="299"/>
      <c r="H15" s="4"/>
      <c r="I15" s="4"/>
      <c r="J15" s="46"/>
    </row>
    <row r="16" spans="1:12" s="47" customFormat="1" ht="31.5" customHeight="1" thickTop="1">
      <c r="A16" s="50" t="s">
        <v>16</v>
      </c>
      <c r="B16" s="51" t="s">
        <v>17</v>
      </c>
      <c r="C16" s="52" t="s">
        <v>18</v>
      </c>
      <c r="D16" s="52" t="s">
        <v>19</v>
      </c>
      <c r="E16" s="53" t="s">
        <v>4</v>
      </c>
      <c r="F16" s="53" t="s">
        <v>5</v>
      </c>
      <c r="G16" s="54" t="s">
        <v>6</v>
      </c>
      <c r="H16" s="55" t="s">
        <v>20</v>
      </c>
      <c r="I16" s="56" t="s">
        <v>21</v>
      </c>
      <c r="J16" s="57" t="s">
        <v>22</v>
      </c>
    </row>
    <row r="17" spans="1:10">
      <c r="A17" s="58"/>
      <c r="B17" s="59"/>
      <c r="C17" s="60" t="s">
        <v>38</v>
      </c>
      <c r="D17" s="60" t="s">
        <v>37</v>
      </c>
      <c r="E17" s="61" t="e">
        <f>+D6</f>
        <v>#REF!</v>
      </c>
      <c r="F17" s="61"/>
      <c r="G17" s="62" t="e">
        <f>E17</f>
        <v>#REF!</v>
      </c>
      <c r="H17" s="63" t="s">
        <v>6</v>
      </c>
      <c r="I17" s="64">
        <v>1</v>
      </c>
      <c r="J17" s="58"/>
    </row>
    <row r="18" spans="1:10">
      <c r="A18" s="58">
        <v>43138</v>
      </c>
      <c r="B18" s="65" t="s">
        <v>40</v>
      </c>
      <c r="C18" s="60" t="s">
        <v>48</v>
      </c>
      <c r="D18" s="60" t="s">
        <v>39</v>
      </c>
      <c r="E18" s="61"/>
      <c r="F18" s="61">
        <v>151740</v>
      </c>
      <c r="G18" s="62" t="e">
        <f>G17+E18-F18</f>
        <v>#REF!</v>
      </c>
      <c r="H18" s="63" t="s">
        <v>41</v>
      </c>
      <c r="I18" s="64">
        <v>2</v>
      </c>
      <c r="J18" s="58">
        <v>43138</v>
      </c>
    </row>
    <row r="19" spans="1:10">
      <c r="A19" s="58">
        <v>43138</v>
      </c>
      <c r="B19" s="65" t="s">
        <v>40</v>
      </c>
      <c r="C19" s="66" t="s">
        <v>49</v>
      </c>
      <c r="D19" s="67" t="s">
        <v>23</v>
      </c>
      <c r="E19" s="68"/>
      <c r="F19" s="69">
        <v>5</v>
      </c>
      <c r="G19" s="70" t="e">
        <f>+G18-F19</f>
        <v>#REF!</v>
      </c>
      <c r="H19" s="71" t="s">
        <v>24</v>
      </c>
      <c r="I19" s="64">
        <v>2</v>
      </c>
      <c r="J19" s="58">
        <v>43138</v>
      </c>
    </row>
    <row r="20" spans="1:10">
      <c r="A20" s="58">
        <v>43138</v>
      </c>
      <c r="B20" s="65" t="s">
        <v>40</v>
      </c>
      <c r="C20" s="66" t="s">
        <v>49</v>
      </c>
      <c r="D20" s="67" t="s">
        <v>25</v>
      </c>
      <c r="E20" s="68"/>
      <c r="F20" s="69">
        <v>0.8</v>
      </c>
      <c r="G20" s="70" t="e">
        <f>+G19-F19</f>
        <v>#REF!</v>
      </c>
      <c r="H20" s="71" t="s">
        <v>26</v>
      </c>
      <c r="I20" s="64">
        <v>2</v>
      </c>
      <c r="J20" s="58">
        <v>43138</v>
      </c>
    </row>
    <row r="21" spans="1:10">
      <c r="A21" s="58">
        <v>43138</v>
      </c>
      <c r="B21" s="72" t="s">
        <v>42</v>
      </c>
      <c r="C21" s="60" t="s">
        <v>50</v>
      </c>
      <c r="D21" s="60" t="s">
        <v>43</v>
      </c>
      <c r="E21" s="61"/>
      <c r="F21" s="61">
        <v>9860</v>
      </c>
      <c r="G21" s="62" t="e">
        <f t="shared" ref="G21:G24" si="0">+G20-F21</f>
        <v>#REF!</v>
      </c>
      <c r="H21" s="63" t="s">
        <v>46</v>
      </c>
      <c r="I21" s="64">
        <v>2</v>
      </c>
      <c r="J21" s="58">
        <v>43138</v>
      </c>
    </row>
    <row r="22" spans="1:10">
      <c r="A22" s="58">
        <v>43138</v>
      </c>
      <c r="B22" s="72" t="s">
        <v>42</v>
      </c>
      <c r="C22" s="66" t="s">
        <v>49</v>
      </c>
      <c r="D22" s="67" t="s">
        <v>23</v>
      </c>
      <c r="E22" s="68"/>
      <c r="F22" s="69">
        <v>5</v>
      </c>
      <c r="G22" s="62" t="e">
        <f t="shared" si="0"/>
        <v>#REF!</v>
      </c>
      <c r="H22" s="71" t="s">
        <v>24</v>
      </c>
      <c r="I22" s="64">
        <v>2</v>
      </c>
      <c r="J22" s="58">
        <v>43138</v>
      </c>
    </row>
    <row r="23" spans="1:10">
      <c r="A23" s="58">
        <v>43138</v>
      </c>
      <c r="B23" s="72" t="s">
        <v>42</v>
      </c>
      <c r="C23" s="66" t="s">
        <v>49</v>
      </c>
      <c r="D23" s="67" t="s">
        <v>25</v>
      </c>
      <c r="E23" s="68"/>
      <c r="F23" s="69">
        <v>0.8</v>
      </c>
      <c r="G23" s="62" t="e">
        <f t="shared" si="0"/>
        <v>#REF!</v>
      </c>
      <c r="H23" s="71" t="s">
        <v>26</v>
      </c>
      <c r="I23" s="64">
        <v>2</v>
      </c>
      <c r="J23" s="58">
        <v>43138</v>
      </c>
    </row>
    <row r="24" spans="1:10">
      <c r="A24" s="58">
        <v>43143</v>
      </c>
      <c r="B24" s="65" t="s">
        <v>45</v>
      </c>
      <c r="C24" s="60" t="s">
        <v>51</v>
      </c>
      <c r="D24" s="60" t="s">
        <v>44</v>
      </c>
      <c r="E24" s="61"/>
      <c r="F24" s="61">
        <v>20703.509999999998</v>
      </c>
      <c r="G24" s="62" t="e">
        <f t="shared" si="0"/>
        <v>#REF!</v>
      </c>
      <c r="H24" s="63" t="s">
        <v>31</v>
      </c>
      <c r="I24" s="64">
        <v>2</v>
      </c>
      <c r="J24" s="58">
        <v>43143</v>
      </c>
    </row>
    <row r="25" spans="1:10">
      <c r="A25" s="58">
        <v>43146</v>
      </c>
      <c r="B25" s="73" t="s">
        <v>114</v>
      </c>
      <c r="C25" s="66" t="s">
        <v>57</v>
      </c>
      <c r="D25" s="60" t="s">
        <v>28</v>
      </c>
      <c r="E25" s="61">
        <v>95</v>
      </c>
      <c r="F25" s="74"/>
      <c r="G25" s="62" t="e">
        <f t="shared" ref="G25:G34" si="1">+G24-E25</f>
        <v>#REF!</v>
      </c>
      <c r="H25" s="63" t="s">
        <v>29</v>
      </c>
      <c r="I25" s="64">
        <v>2</v>
      </c>
      <c r="J25" s="58">
        <v>43146</v>
      </c>
    </row>
    <row r="26" spans="1:10">
      <c r="A26" s="58">
        <v>43146</v>
      </c>
      <c r="B26" s="86" t="s">
        <v>115</v>
      </c>
      <c r="C26" s="66" t="s">
        <v>57</v>
      </c>
      <c r="D26" s="60" t="s">
        <v>28</v>
      </c>
      <c r="E26" s="61">
        <v>97.75</v>
      </c>
      <c r="F26" s="74"/>
      <c r="G26" s="62" t="e">
        <f t="shared" si="1"/>
        <v>#REF!</v>
      </c>
      <c r="H26" s="63" t="s">
        <v>29</v>
      </c>
      <c r="I26" s="64">
        <v>2</v>
      </c>
      <c r="J26" s="58">
        <v>43146</v>
      </c>
    </row>
    <row r="27" spans="1:10">
      <c r="A27" s="58">
        <v>43146</v>
      </c>
      <c r="B27" s="73" t="s">
        <v>116</v>
      </c>
      <c r="C27" s="60" t="s">
        <v>57</v>
      </c>
      <c r="D27" s="60" t="s">
        <v>28</v>
      </c>
      <c r="E27" s="61">
        <v>683.8</v>
      </c>
      <c r="F27" s="74"/>
      <c r="G27" s="62" t="e">
        <f t="shared" si="1"/>
        <v>#REF!</v>
      </c>
      <c r="H27" s="63" t="s">
        <v>29</v>
      </c>
      <c r="I27" s="64">
        <v>2</v>
      </c>
      <c r="J27" s="58">
        <v>43146</v>
      </c>
    </row>
    <row r="28" spans="1:10">
      <c r="A28" s="58">
        <v>43146</v>
      </c>
      <c r="B28" s="73" t="s">
        <v>117</v>
      </c>
      <c r="C28" s="60" t="s">
        <v>118</v>
      </c>
      <c r="D28" s="60" t="s">
        <v>28</v>
      </c>
      <c r="E28" s="61">
        <v>143.75</v>
      </c>
      <c r="F28" s="74"/>
      <c r="G28" s="62" t="e">
        <f t="shared" si="1"/>
        <v>#REF!</v>
      </c>
      <c r="H28" s="63" t="s">
        <v>29</v>
      </c>
      <c r="I28" s="64">
        <v>2</v>
      </c>
      <c r="J28" s="58">
        <v>43146</v>
      </c>
    </row>
    <row r="29" spans="1:10">
      <c r="A29" s="58">
        <v>43146</v>
      </c>
      <c r="B29" s="73" t="s">
        <v>29</v>
      </c>
      <c r="C29" s="60"/>
      <c r="D29" s="60" t="s">
        <v>28</v>
      </c>
      <c r="E29" s="61">
        <v>143.75</v>
      </c>
      <c r="F29" s="74"/>
      <c r="G29" s="62" t="e">
        <f t="shared" si="1"/>
        <v>#REF!</v>
      </c>
      <c r="H29" s="63" t="s">
        <v>29</v>
      </c>
      <c r="I29" s="64">
        <v>2</v>
      </c>
      <c r="J29" s="58">
        <v>43146</v>
      </c>
    </row>
    <row r="30" spans="1:10">
      <c r="A30" s="58">
        <v>43146</v>
      </c>
      <c r="B30" s="73" t="s">
        <v>119</v>
      </c>
      <c r="C30" s="60" t="s">
        <v>121</v>
      </c>
      <c r="D30" s="60" t="s">
        <v>28</v>
      </c>
      <c r="E30" s="61">
        <v>71.3</v>
      </c>
      <c r="F30" s="74"/>
      <c r="G30" s="62" t="e">
        <f t="shared" si="1"/>
        <v>#REF!</v>
      </c>
      <c r="H30" s="63" t="s">
        <v>29</v>
      </c>
      <c r="I30" s="64">
        <v>2</v>
      </c>
      <c r="J30" s="58">
        <v>43146</v>
      </c>
    </row>
    <row r="31" spans="1:10">
      <c r="A31" s="58">
        <v>43146</v>
      </c>
      <c r="B31" s="73" t="s">
        <v>120</v>
      </c>
      <c r="C31" s="60" t="s">
        <v>121</v>
      </c>
      <c r="D31" s="60" t="s">
        <v>28</v>
      </c>
      <c r="E31" s="61">
        <v>71.3</v>
      </c>
      <c r="F31" s="74"/>
      <c r="G31" s="62" t="e">
        <f t="shared" si="1"/>
        <v>#REF!</v>
      </c>
      <c r="H31" s="63" t="s">
        <v>29</v>
      </c>
      <c r="I31" s="64">
        <v>2</v>
      </c>
      <c r="J31" s="58">
        <v>43146</v>
      </c>
    </row>
    <row r="32" spans="1:10">
      <c r="A32" s="58">
        <v>43146</v>
      </c>
      <c r="B32" s="73" t="s">
        <v>29</v>
      </c>
      <c r="C32" s="60"/>
      <c r="D32" s="60" t="s">
        <v>28</v>
      </c>
      <c r="E32" s="61">
        <v>1192</v>
      </c>
      <c r="F32" s="74"/>
      <c r="G32" s="62" t="e">
        <f t="shared" si="1"/>
        <v>#REF!</v>
      </c>
      <c r="H32" s="63" t="s">
        <v>29</v>
      </c>
      <c r="I32" s="64">
        <v>2</v>
      </c>
      <c r="J32" s="58">
        <v>43146</v>
      </c>
    </row>
    <row r="33" spans="1:10">
      <c r="A33" s="58">
        <v>43146</v>
      </c>
      <c r="B33" s="73" t="s">
        <v>122</v>
      </c>
      <c r="C33" s="60" t="s">
        <v>123</v>
      </c>
      <c r="D33" s="60" t="s">
        <v>28</v>
      </c>
      <c r="E33" s="61">
        <v>72.25</v>
      </c>
      <c r="F33" s="74"/>
      <c r="G33" s="62" t="e">
        <f t="shared" si="1"/>
        <v>#REF!</v>
      </c>
      <c r="H33" s="63" t="s">
        <v>29</v>
      </c>
      <c r="I33" s="64">
        <v>2</v>
      </c>
      <c r="J33" s="58">
        <v>43146</v>
      </c>
    </row>
    <row r="34" spans="1:10">
      <c r="A34" s="58">
        <v>43146</v>
      </c>
      <c r="B34" s="73" t="s">
        <v>124</v>
      </c>
      <c r="C34" s="60" t="s">
        <v>123</v>
      </c>
      <c r="D34" s="60" t="s">
        <v>28</v>
      </c>
      <c r="E34" s="61">
        <v>103.5</v>
      </c>
      <c r="F34" s="74"/>
      <c r="G34" s="62" t="e">
        <f t="shared" si="1"/>
        <v>#REF!</v>
      </c>
      <c r="H34" s="63" t="s">
        <v>29</v>
      </c>
      <c r="I34" s="64">
        <v>2</v>
      </c>
      <c r="J34" s="58">
        <v>43146</v>
      </c>
    </row>
    <row r="35" spans="1:10">
      <c r="A35" s="58">
        <v>43146</v>
      </c>
      <c r="B35" s="73" t="s">
        <v>126</v>
      </c>
      <c r="C35" s="60" t="s">
        <v>125</v>
      </c>
      <c r="D35" s="60" t="s">
        <v>28</v>
      </c>
      <c r="E35" s="61">
        <v>115</v>
      </c>
      <c r="F35" s="74"/>
      <c r="G35" s="62">
        <v>22119375.929999989</v>
      </c>
      <c r="H35" s="63" t="s">
        <v>29</v>
      </c>
      <c r="I35" s="64">
        <v>2</v>
      </c>
      <c r="J35" s="58">
        <v>43146</v>
      </c>
    </row>
    <row r="36" spans="1:10">
      <c r="A36" s="58">
        <v>43150</v>
      </c>
      <c r="B36" s="75" t="s">
        <v>113</v>
      </c>
      <c r="C36" s="60" t="s">
        <v>112</v>
      </c>
      <c r="D36" s="67" t="s">
        <v>28</v>
      </c>
      <c r="E36" s="69">
        <v>95</v>
      </c>
      <c r="F36" s="74"/>
      <c r="G36" s="70">
        <v>22119375.929999989</v>
      </c>
      <c r="H36" s="71" t="s">
        <v>29</v>
      </c>
      <c r="I36" s="64">
        <v>2</v>
      </c>
      <c r="J36" s="58">
        <v>43150</v>
      </c>
    </row>
    <row r="37" spans="1:10">
      <c r="A37" s="58">
        <v>43151</v>
      </c>
      <c r="B37" s="76" t="s">
        <v>62</v>
      </c>
      <c r="C37" s="66" t="s">
        <v>127</v>
      </c>
      <c r="D37" s="67" t="s">
        <v>47</v>
      </c>
      <c r="E37" s="68"/>
      <c r="F37" s="69">
        <v>2631.2</v>
      </c>
      <c r="G37" s="70">
        <f t="shared" ref="G37:G44" si="2">+G36-F37</f>
        <v>22116744.729999989</v>
      </c>
      <c r="H37" s="63" t="s">
        <v>31</v>
      </c>
      <c r="I37" s="64">
        <v>2</v>
      </c>
      <c r="J37" s="58">
        <v>43151</v>
      </c>
    </row>
    <row r="38" spans="1:10">
      <c r="A38" s="58">
        <v>43151</v>
      </c>
      <c r="B38" s="76" t="s">
        <v>67</v>
      </c>
      <c r="C38" s="60" t="s">
        <v>128</v>
      </c>
      <c r="D38" s="67" t="s">
        <v>47</v>
      </c>
      <c r="E38" s="61"/>
      <c r="F38" s="69">
        <v>2631.2</v>
      </c>
      <c r="G38" s="62">
        <f t="shared" si="2"/>
        <v>22114113.52999999</v>
      </c>
      <c r="H38" s="63" t="s">
        <v>31</v>
      </c>
      <c r="I38" s="64">
        <v>2</v>
      </c>
      <c r="J38" s="58">
        <v>43151</v>
      </c>
    </row>
    <row r="39" spans="1:10">
      <c r="A39" s="58">
        <v>43151</v>
      </c>
      <c r="B39" s="76" t="s">
        <v>63</v>
      </c>
      <c r="C39" s="66" t="s">
        <v>129</v>
      </c>
      <c r="D39" s="67" t="s">
        <v>47</v>
      </c>
      <c r="E39" s="68"/>
      <c r="F39" s="69">
        <v>2631.2</v>
      </c>
      <c r="G39" s="70">
        <f t="shared" si="2"/>
        <v>22111482.329999991</v>
      </c>
      <c r="H39" s="63" t="s">
        <v>31</v>
      </c>
      <c r="I39" s="64">
        <v>2</v>
      </c>
      <c r="J39" s="58">
        <v>43151</v>
      </c>
    </row>
    <row r="40" spans="1:10">
      <c r="A40" s="58">
        <v>43151</v>
      </c>
      <c r="B40" s="76" t="s">
        <v>64</v>
      </c>
      <c r="C40" s="66" t="s">
        <v>130</v>
      </c>
      <c r="D40" s="67" t="s">
        <v>47</v>
      </c>
      <c r="E40" s="68"/>
      <c r="F40" s="69">
        <v>2631.2</v>
      </c>
      <c r="G40" s="70">
        <f t="shared" si="2"/>
        <v>22108851.129999992</v>
      </c>
      <c r="H40" s="63" t="s">
        <v>31</v>
      </c>
      <c r="I40" s="64">
        <v>2</v>
      </c>
      <c r="J40" s="58">
        <v>43151</v>
      </c>
    </row>
    <row r="41" spans="1:10">
      <c r="A41" s="58">
        <v>43151</v>
      </c>
      <c r="B41" s="76" t="s">
        <v>65</v>
      </c>
      <c r="C41" s="60" t="s">
        <v>100</v>
      </c>
      <c r="D41" s="67" t="s">
        <v>47</v>
      </c>
      <c r="E41" s="61"/>
      <c r="F41" s="69">
        <v>2631.2</v>
      </c>
      <c r="G41" s="62">
        <f t="shared" si="2"/>
        <v>22106219.929999992</v>
      </c>
      <c r="H41" s="63" t="s">
        <v>31</v>
      </c>
      <c r="I41" s="64">
        <v>2</v>
      </c>
      <c r="J41" s="58">
        <v>43151</v>
      </c>
    </row>
    <row r="42" spans="1:10">
      <c r="A42" s="58">
        <v>43151</v>
      </c>
      <c r="B42" s="76" t="s">
        <v>69</v>
      </c>
      <c r="C42" s="60"/>
      <c r="D42" s="67" t="s">
        <v>68</v>
      </c>
      <c r="E42" s="61"/>
      <c r="F42" s="69">
        <v>8926.2000000000007</v>
      </c>
      <c r="G42" s="62">
        <f t="shared" si="2"/>
        <v>22097293.729999993</v>
      </c>
      <c r="H42" s="63" t="s">
        <v>31</v>
      </c>
      <c r="I42" s="64">
        <v>2</v>
      </c>
      <c r="J42" s="58">
        <v>43151</v>
      </c>
    </row>
    <row r="43" spans="1:10">
      <c r="A43" s="58">
        <v>43152</v>
      </c>
      <c r="B43" s="76" t="s">
        <v>66</v>
      </c>
      <c r="C43" s="66"/>
      <c r="D43" s="67" t="s">
        <v>47</v>
      </c>
      <c r="E43" s="68"/>
      <c r="F43" s="69">
        <v>2631.2</v>
      </c>
      <c r="G43" s="70">
        <f t="shared" si="2"/>
        <v>22094662.529999994</v>
      </c>
      <c r="H43" s="63" t="s">
        <v>31</v>
      </c>
      <c r="I43" s="64">
        <v>2</v>
      </c>
      <c r="J43" s="58">
        <v>43152</v>
      </c>
    </row>
    <row r="44" spans="1:10">
      <c r="A44" s="58">
        <v>43152</v>
      </c>
      <c r="B44" s="65" t="s">
        <v>72</v>
      </c>
      <c r="C44" s="77" t="s">
        <v>70</v>
      </c>
      <c r="D44" s="67" t="s">
        <v>71</v>
      </c>
      <c r="E44" s="68"/>
      <c r="F44" s="69">
        <v>7026</v>
      </c>
      <c r="G44" s="70">
        <f t="shared" si="2"/>
        <v>22087636.529999994</v>
      </c>
      <c r="H44" s="71" t="s">
        <v>73</v>
      </c>
      <c r="I44" s="64">
        <v>2</v>
      </c>
      <c r="J44" s="58">
        <v>43152</v>
      </c>
    </row>
    <row r="45" spans="1:10">
      <c r="A45" s="58">
        <v>43152</v>
      </c>
      <c r="B45" s="65" t="s">
        <v>72</v>
      </c>
      <c r="C45" s="66" t="s">
        <v>49</v>
      </c>
      <c r="D45" s="67" t="s">
        <v>23</v>
      </c>
      <c r="E45" s="68"/>
      <c r="F45" s="69">
        <v>5</v>
      </c>
      <c r="G45" s="62">
        <f t="shared" ref="G45:G46" si="3">+G44-F45</f>
        <v>22087631.529999994</v>
      </c>
      <c r="H45" s="71" t="s">
        <v>24</v>
      </c>
      <c r="I45" s="64">
        <v>2</v>
      </c>
      <c r="J45" s="58">
        <v>43152</v>
      </c>
    </row>
    <row r="46" spans="1:10">
      <c r="A46" s="58">
        <v>43152</v>
      </c>
      <c r="B46" s="65" t="s">
        <v>72</v>
      </c>
      <c r="C46" s="66" t="s">
        <v>49</v>
      </c>
      <c r="D46" s="67" t="s">
        <v>25</v>
      </c>
      <c r="E46" s="68"/>
      <c r="F46" s="69">
        <v>0.8</v>
      </c>
      <c r="G46" s="62">
        <f t="shared" si="3"/>
        <v>22087630.729999993</v>
      </c>
      <c r="H46" s="71" t="s">
        <v>26</v>
      </c>
      <c r="I46" s="64">
        <v>2</v>
      </c>
      <c r="J46" s="58">
        <v>43152</v>
      </c>
    </row>
    <row r="47" spans="1:10">
      <c r="A47" s="58">
        <v>43153</v>
      </c>
      <c r="B47" s="65" t="s">
        <v>75</v>
      </c>
      <c r="C47" s="66"/>
      <c r="D47" s="67" t="s">
        <v>27</v>
      </c>
      <c r="E47" s="68"/>
      <c r="F47" s="69">
        <v>12500</v>
      </c>
      <c r="G47" s="70">
        <f>+G46-F47</f>
        <v>22075130.729999993</v>
      </c>
      <c r="H47" s="71" t="s">
        <v>76</v>
      </c>
      <c r="I47" s="64">
        <v>2</v>
      </c>
      <c r="J47" s="58">
        <v>43153</v>
      </c>
    </row>
    <row r="48" spans="1:10">
      <c r="A48" s="58">
        <v>43153</v>
      </c>
      <c r="B48" s="75" t="s">
        <v>29</v>
      </c>
      <c r="C48" s="66" t="s">
        <v>131</v>
      </c>
      <c r="D48" s="67" t="s">
        <v>28</v>
      </c>
      <c r="E48" s="61">
        <v>510</v>
      </c>
      <c r="F48" s="61"/>
      <c r="G48" s="62">
        <f>+G47+E48</f>
        <v>22075640.729999993</v>
      </c>
      <c r="H48" s="63" t="s">
        <v>77</v>
      </c>
      <c r="I48" s="64">
        <v>2</v>
      </c>
      <c r="J48" s="58">
        <v>43153</v>
      </c>
    </row>
    <row r="49" spans="1:10">
      <c r="A49" s="58">
        <v>43153</v>
      </c>
      <c r="B49" s="65" t="s">
        <v>78</v>
      </c>
      <c r="C49" s="78" t="s">
        <v>74</v>
      </c>
      <c r="D49" s="60" t="s">
        <v>79</v>
      </c>
      <c r="E49" s="61"/>
      <c r="F49" s="61">
        <v>6960</v>
      </c>
      <c r="G49" s="62">
        <f t="shared" ref="G49:G78" si="4">+G48-F49</f>
        <v>22068680.729999993</v>
      </c>
      <c r="H49" s="63" t="s">
        <v>80</v>
      </c>
      <c r="I49" s="64">
        <v>2</v>
      </c>
      <c r="J49" s="58">
        <v>43153</v>
      </c>
    </row>
    <row r="50" spans="1:10">
      <c r="A50" s="58">
        <v>43153</v>
      </c>
      <c r="B50" s="65" t="s">
        <v>78</v>
      </c>
      <c r="C50" s="66" t="s">
        <v>49</v>
      </c>
      <c r="D50" s="67" t="s">
        <v>23</v>
      </c>
      <c r="E50" s="68"/>
      <c r="F50" s="69">
        <v>5</v>
      </c>
      <c r="G50" s="62">
        <f t="shared" si="4"/>
        <v>22068675.729999993</v>
      </c>
      <c r="H50" s="71" t="s">
        <v>24</v>
      </c>
      <c r="I50" s="64">
        <v>2</v>
      </c>
      <c r="J50" s="58">
        <v>43153</v>
      </c>
    </row>
    <row r="51" spans="1:10">
      <c r="A51" s="58">
        <v>43153</v>
      </c>
      <c r="B51" s="65" t="s">
        <v>78</v>
      </c>
      <c r="C51" s="66" t="s">
        <v>49</v>
      </c>
      <c r="D51" s="67" t="s">
        <v>25</v>
      </c>
      <c r="E51" s="68"/>
      <c r="F51" s="69">
        <v>0.8</v>
      </c>
      <c r="G51" s="62">
        <f t="shared" si="4"/>
        <v>22068674.929999992</v>
      </c>
      <c r="H51" s="71" t="s">
        <v>26</v>
      </c>
      <c r="I51" s="64">
        <v>2</v>
      </c>
      <c r="J51" s="58">
        <v>43153</v>
      </c>
    </row>
    <row r="52" spans="1:10">
      <c r="A52" s="58">
        <v>43153</v>
      </c>
      <c r="B52" s="65" t="s">
        <v>83</v>
      </c>
      <c r="C52" s="78" t="s">
        <v>81</v>
      </c>
      <c r="D52" s="60" t="s">
        <v>82</v>
      </c>
      <c r="E52" s="61"/>
      <c r="F52" s="61">
        <v>138226.13</v>
      </c>
      <c r="G52" s="62">
        <f t="shared" si="4"/>
        <v>21930448.799999993</v>
      </c>
      <c r="H52" s="63" t="s">
        <v>84</v>
      </c>
      <c r="I52" s="64">
        <v>2</v>
      </c>
      <c r="J52" s="58">
        <v>43153</v>
      </c>
    </row>
    <row r="53" spans="1:10">
      <c r="A53" s="58">
        <v>43153</v>
      </c>
      <c r="B53" s="65" t="s">
        <v>83</v>
      </c>
      <c r="C53" s="66" t="s">
        <v>49</v>
      </c>
      <c r="D53" s="67" t="s">
        <v>23</v>
      </c>
      <c r="E53" s="68"/>
      <c r="F53" s="69">
        <v>5</v>
      </c>
      <c r="G53" s="62">
        <f t="shared" si="4"/>
        <v>21930443.799999993</v>
      </c>
      <c r="H53" s="71" t="s">
        <v>24</v>
      </c>
      <c r="I53" s="64">
        <v>2</v>
      </c>
      <c r="J53" s="58">
        <v>43153</v>
      </c>
    </row>
    <row r="54" spans="1:10">
      <c r="A54" s="58">
        <v>43153</v>
      </c>
      <c r="B54" s="65" t="s">
        <v>83</v>
      </c>
      <c r="C54" s="66" t="s">
        <v>49</v>
      </c>
      <c r="D54" s="67" t="s">
        <v>25</v>
      </c>
      <c r="E54" s="68"/>
      <c r="F54" s="69">
        <v>0.8</v>
      </c>
      <c r="G54" s="62">
        <f t="shared" si="4"/>
        <v>21930442.999999993</v>
      </c>
      <c r="H54" s="71" t="s">
        <v>26</v>
      </c>
      <c r="I54" s="64">
        <v>2</v>
      </c>
      <c r="J54" s="58">
        <v>43153</v>
      </c>
    </row>
    <row r="55" spans="1:10">
      <c r="A55" s="58">
        <v>43153</v>
      </c>
      <c r="B55" s="65" t="s">
        <v>87</v>
      </c>
      <c r="C55" s="60" t="s">
        <v>85</v>
      </c>
      <c r="D55" s="60" t="s">
        <v>86</v>
      </c>
      <c r="E55" s="61"/>
      <c r="F55" s="61">
        <v>5104</v>
      </c>
      <c r="G55" s="62">
        <f t="shared" si="4"/>
        <v>21925338.999999993</v>
      </c>
      <c r="H55" s="63" t="s">
        <v>88</v>
      </c>
      <c r="I55" s="64">
        <v>2</v>
      </c>
      <c r="J55" s="58">
        <v>43153</v>
      </c>
    </row>
    <row r="56" spans="1:10">
      <c r="A56" s="58">
        <v>43153</v>
      </c>
      <c r="B56" s="65" t="s">
        <v>87</v>
      </c>
      <c r="C56" s="66" t="s">
        <v>49</v>
      </c>
      <c r="D56" s="67" t="s">
        <v>23</v>
      </c>
      <c r="E56" s="68"/>
      <c r="F56" s="69">
        <v>5</v>
      </c>
      <c r="G56" s="62">
        <f t="shared" si="4"/>
        <v>21925333.999999993</v>
      </c>
      <c r="H56" s="71" t="s">
        <v>24</v>
      </c>
      <c r="I56" s="64">
        <v>2</v>
      </c>
      <c r="J56" s="58">
        <v>43153</v>
      </c>
    </row>
    <row r="57" spans="1:10">
      <c r="A57" s="58">
        <v>43153</v>
      </c>
      <c r="B57" s="65" t="s">
        <v>87</v>
      </c>
      <c r="C57" s="66" t="s">
        <v>49</v>
      </c>
      <c r="D57" s="67" t="s">
        <v>25</v>
      </c>
      <c r="E57" s="68"/>
      <c r="F57" s="69">
        <v>0.8</v>
      </c>
      <c r="G57" s="62">
        <f t="shared" si="4"/>
        <v>21925333.199999992</v>
      </c>
      <c r="H57" s="71" t="s">
        <v>26</v>
      </c>
      <c r="I57" s="64">
        <v>2</v>
      </c>
      <c r="J57" s="58">
        <v>43153</v>
      </c>
    </row>
    <row r="58" spans="1:10">
      <c r="A58" s="58">
        <v>43158</v>
      </c>
      <c r="B58" s="59"/>
      <c r="C58" s="60" t="s">
        <v>89</v>
      </c>
      <c r="D58" s="60" t="s">
        <v>30</v>
      </c>
      <c r="E58" s="61"/>
      <c r="F58" s="61">
        <v>2978</v>
      </c>
      <c r="G58" s="62">
        <f t="shared" si="4"/>
        <v>21922355.199999992</v>
      </c>
      <c r="H58" s="63" t="s">
        <v>90</v>
      </c>
      <c r="I58" s="64">
        <v>2</v>
      </c>
      <c r="J58" s="58">
        <v>43158</v>
      </c>
    </row>
    <row r="59" spans="1:10">
      <c r="A59" s="58">
        <v>43158</v>
      </c>
      <c r="B59" s="59"/>
      <c r="C59" s="66" t="s">
        <v>89</v>
      </c>
      <c r="D59" s="67" t="s">
        <v>30</v>
      </c>
      <c r="E59" s="68"/>
      <c r="F59" s="69">
        <v>14476</v>
      </c>
      <c r="G59" s="70">
        <f t="shared" si="4"/>
        <v>21907879.199999992</v>
      </c>
      <c r="H59" s="71" t="s">
        <v>90</v>
      </c>
      <c r="I59" s="64">
        <v>2</v>
      </c>
      <c r="J59" s="58">
        <v>43158</v>
      </c>
    </row>
    <row r="60" spans="1:10">
      <c r="A60" s="58">
        <v>43158</v>
      </c>
      <c r="B60" s="59"/>
      <c r="C60" s="66" t="s">
        <v>89</v>
      </c>
      <c r="D60" s="67" t="s">
        <v>30</v>
      </c>
      <c r="E60" s="68"/>
      <c r="F60" s="69">
        <v>3867</v>
      </c>
      <c r="G60" s="70">
        <f t="shared" si="4"/>
        <v>21904012.199999992</v>
      </c>
      <c r="H60" s="71" t="s">
        <v>90</v>
      </c>
      <c r="I60" s="64">
        <v>2</v>
      </c>
      <c r="J60" s="58">
        <v>43158</v>
      </c>
    </row>
    <row r="61" spans="1:10">
      <c r="A61" s="58">
        <v>43158</v>
      </c>
      <c r="B61" s="59"/>
      <c r="C61" s="60" t="s">
        <v>91</v>
      </c>
      <c r="D61" s="60" t="s">
        <v>30</v>
      </c>
      <c r="E61" s="61"/>
      <c r="F61" s="61">
        <v>36444</v>
      </c>
      <c r="G61" s="62">
        <f t="shared" si="4"/>
        <v>21867568.199999992</v>
      </c>
      <c r="H61" s="63" t="s">
        <v>90</v>
      </c>
      <c r="I61" s="64">
        <v>2</v>
      </c>
      <c r="J61" s="58">
        <v>43158</v>
      </c>
    </row>
    <row r="62" spans="1:10">
      <c r="A62" s="58">
        <v>43158</v>
      </c>
      <c r="B62" s="59"/>
      <c r="C62" s="66" t="s">
        <v>92</v>
      </c>
      <c r="D62" s="67" t="s">
        <v>30</v>
      </c>
      <c r="E62" s="68"/>
      <c r="F62" s="79">
        <v>2094</v>
      </c>
      <c r="G62" s="70">
        <f t="shared" si="4"/>
        <v>21865474.199999992</v>
      </c>
      <c r="H62" s="71" t="s">
        <v>90</v>
      </c>
      <c r="I62" s="64">
        <v>2</v>
      </c>
      <c r="J62" s="58">
        <v>43158</v>
      </c>
    </row>
    <row r="63" spans="1:10">
      <c r="A63" s="58">
        <v>43158</v>
      </c>
      <c r="B63" s="59"/>
      <c r="C63" s="66" t="s">
        <v>92</v>
      </c>
      <c r="D63" s="67" t="s">
        <v>30</v>
      </c>
      <c r="E63" s="68"/>
      <c r="F63" s="80">
        <v>16</v>
      </c>
      <c r="G63" s="70">
        <f t="shared" si="4"/>
        <v>21865458.199999992</v>
      </c>
      <c r="H63" s="71" t="s">
        <v>90</v>
      </c>
      <c r="I63" s="64">
        <v>2</v>
      </c>
      <c r="J63" s="58">
        <v>43158</v>
      </c>
    </row>
    <row r="64" spans="1:10">
      <c r="A64" s="58">
        <v>43158</v>
      </c>
      <c r="B64" s="59"/>
      <c r="C64" s="66" t="s">
        <v>92</v>
      </c>
      <c r="D64" s="67" t="s">
        <v>30</v>
      </c>
      <c r="E64" s="61"/>
      <c r="F64" s="61">
        <v>3928</v>
      </c>
      <c r="G64" s="62">
        <f t="shared" si="4"/>
        <v>21861530.199999992</v>
      </c>
      <c r="H64" s="63" t="s">
        <v>90</v>
      </c>
      <c r="I64" s="64">
        <v>2</v>
      </c>
      <c r="J64" s="58">
        <v>43158</v>
      </c>
    </row>
    <row r="65" spans="1:10">
      <c r="A65" s="58">
        <v>43158</v>
      </c>
      <c r="B65" s="59"/>
      <c r="C65" s="66" t="s">
        <v>92</v>
      </c>
      <c r="D65" s="67" t="s">
        <v>30</v>
      </c>
      <c r="E65" s="68"/>
      <c r="F65" s="69">
        <v>5649</v>
      </c>
      <c r="G65" s="70">
        <f t="shared" si="4"/>
        <v>21855881.199999992</v>
      </c>
      <c r="H65" s="71" t="s">
        <v>90</v>
      </c>
      <c r="I65" s="64">
        <v>2</v>
      </c>
      <c r="J65" s="58">
        <v>43158</v>
      </c>
    </row>
    <row r="66" spans="1:10">
      <c r="A66" s="58">
        <v>43158</v>
      </c>
      <c r="B66" s="59"/>
      <c r="C66" s="66" t="s">
        <v>92</v>
      </c>
      <c r="D66" s="67" t="s">
        <v>30</v>
      </c>
      <c r="E66" s="68"/>
      <c r="F66" s="79">
        <v>8668</v>
      </c>
      <c r="G66" s="70">
        <f t="shared" si="4"/>
        <v>21847213.199999992</v>
      </c>
      <c r="H66" s="71" t="s">
        <v>90</v>
      </c>
      <c r="I66" s="64">
        <v>2</v>
      </c>
      <c r="J66" s="58">
        <v>43158</v>
      </c>
    </row>
    <row r="67" spans="1:10">
      <c r="A67" s="58">
        <v>43158</v>
      </c>
      <c r="B67" s="59"/>
      <c r="C67" s="66" t="s">
        <v>92</v>
      </c>
      <c r="D67" s="67" t="s">
        <v>30</v>
      </c>
      <c r="E67" s="61"/>
      <c r="F67" s="61">
        <v>1634</v>
      </c>
      <c r="G67" s="62">
        <f t="shared" si="4"/>
        <v>21845579.199999992</v>
      </c>
      <c r="H67" s="71" t="s">
        <v>90</v>
      </c>
      <c r="I67" s="64">
        <v>2</v>
      </c>
      <c r="J67" s="58">
        <v>43158</v>
      </c>
    </row>
    <row r="68" spans="1:10">
      <c r="A68" s="58">
        <v>43158</v>
      </c>
      <c r="B68" s="59" t="s">
        <v>94</v>
      </c>
      <c r="C68" s="66" t="s">
        <v>95</v>
      </c>
      <c r="D68" s="67" t="s">
        <v>30</v>
      </c>
      <c r="E68" s="68"/>
      <c r="F68" s="69">
        <v>18454.3</v>
      </c>
      <c r="G68" s="70">
        <f t="shared" si="4"/>
        <v>21827124.899999991</v>
      </c>
      <c r="H68" s="71" t="s">
        <v>93</v>
      </c>
      <c r="I68" s="64">
        <v>2</v>
      </c>
      <c r="J68" s="58">
        <v>43158</v>
      </c>
    </row>
    <row r="69" spans="1:10">
      <c r="A69" s="58">
        <v>43158</v>
      </c>
      <c r="B69" s="59" t="s">
        <v>94</v>
      </c>
      <c r="C69" s="66" t="s">
        <v>49</v>
      </c>
      <c r="D69" s="67" t="s">
        <v>23</v>
      </c>
      <c r="E69" s="68"/>
      <c r="F69" s="69">
        <v>5</v>
      </c>
      <c r="G69" s="62">
        <f t="shared" si="4"/>
        <v>21827119.899999991</v>
      </c>
      <c r="H69" s="71" t="s">
        <v>24</v>
      </c>
      <c r="I69" s="64">
        <v>2</v>
      </c>
      <c r="J69" s="58">
        <v>43158</v>
      </c>
    </row>
    <row r="70" spans="1:10">
      <c r="A70" s="58">
        <v>43158</v>
      </c>
      <c r="B70" s="59" t="s">
        <v>94</v>
      </c>
      <c r="C70" s="66" t="s">
        <v>49</v>
      </c>
      <c r="D70" s="67" t="s">
        <v>25</v>
      </c>
      <c r="E70" s="68"/>
      <c r="F70" s="69">
        <v>0.8</v>
      </c>
      <c r="G70" s="62">
        <f t="shared" si="4"/>
        <v>21827119.09999999</v>
      </c>
      <c r="H70" s="71" t="s">
        <v>26</v>
      </c>
      <c r="I70" s="64">
        <v>2</v>
      </c>
      <c r="J70" s="58">
        <v>43158</v>
      </c>
    </row>
    <row r="71" spans="1:10">
      <c r="A71" s="58">
        <v>43158</v>
      </c>
      <c r="B71" s="59" t="s">
        <v>96</v>
      </c>
      <c r="C71" s="60" t="s">
        <v>51</v>
      </c>
      <c r="D71" s="60" t="s">
        <v>98</v>
      </c>
      <c r="E71" s="61"/>
      <c r="F71" s="61">
        <v>20703.509999999998</v>
      </c>
      <c r="G71" s="62">
        <f t="shared" si="4"/>
        <v>21806415.589999989</v>
      </c>
      <c r="H71" s="63"/>
      <c r="I71" s="64">
        <v>2</v>
      </c>
      <c r="J71" s="58">
        <v>43158</v>
      </c>
    </row>
    <row r="72" spans="1:10">
      <c r="A72" s="58">
        <v>43158</v>
      </c>
      <c r="B72" s="59"/>
      <c r="C72" s="66" t="s">
        <v>100</v>
      </c>
      <c r="D72" s="67" t="s">
        <v>97</v>
      </c>
      <c r="E72" s="68"/>
      <c r="F72" s="69">
        <v>2631.2</v>
      </c>
      <c r="G72" s="70">
        <f t="shared" si="4"/>
        <v>21803784.389999989</v>
      </c>
      <c r="H72" s="71" t="s">
        <v>101</v>
      </c>
      <c r="I72" s="64">
        <v>2</v>
      </c>
      <c r="J72" s="58">
        <v>43158</v>
      </c>
    </row>
    <row r="73" spans="1:10">
      <c r="A73" s="58">
        <v>43158</v>
      </c>
      <c r="B73" s="59"/>
      <c r="C73" s="66"/>
      <c r="D73" s="67" t="s">
        <v>99</v>
      </c>
      <c r="E73" s="68"/>
      <c r="F73" s="69">
        <v>2631.2</v>
      </c>
      <c r="G73" s="70">
        <f t="shared" si="4"/>
        <v>21801153.18999999</v>
      </c>
      <c r="H73" s="71" t="s">
        <v>101</v>
      </c>
      <c r="I73" s="64">
        <v>2</v>
      </c>
      <c r="J73" s="58">
        <v>43158</v>
      </c>
    </row>
    <row r="74" spans="1:10">
      <c r="A74" s="58">
        <v>43158</v>
      </c>
      <c r="B74" s="59"/>
      <c r="C74" s="60"/>
      <c r="D74" s="60" t="s">
        <v>97</v>
      </c>
      <c r="E74" s="61"/>
      <c r="F74" s="61">
        <v>2631.2</v>
      </c>
      <c r="G74" s="62">
        <f t="shared" si="4"/>
        <v>21798521.989999991</v>
      </c>
      <c r="H74" s="63" t="s">
        <v>101</v>
      </c>
      <c r="I74" s="64">
        <v>2</v>
      </c>
      <c r="J74" s="58">
        <v>43158</v>
      </c>
    </row>
    <row r="75" spans="1:10">
      <c r="A75" s="58">
        <v>43158</v>
      </c>
      <c r="B75" s="59"/>
      <c r="C75" s="60" t="s">
        <v>103</v>
      </c>
      <c r="D75" s="60" t="s">
        <v>102</v>
      </c>
      <c r="E75" s="61"/>
      <c r="F75" s="61">
        <v>3184.2</v>
      </c>
      <c r="G75" s="62">
        <f t="shared" si="4"/>
        <v>21795337.789999992</v>
      </c>
      <c r="H75" s="63" t="s">
        <v>31</v>
      </c>
      <c r="I75" s="64">
        <v>2</v>
      </c>
      <c r="J75" s="58">
        <v>43158</v>
      </c>
    </row>
    <row r="76" spans="1:10">
      <c r="A76" s="58">
        <v>43158</v>
      </c>
      <c r="B76" s="59" t="s">
        <v>104</v>
      </c>
      <c r="C76" s="60" t="s">
        <v>55</v>
      </c>
      <c r="D76" s="60" t="s">
        <v>30</v>
      </c>
      <c r="E76" s="61"/>
      <c r="F76" s="61">
        <v>97241.03</v>
      </c>
      <c r="G76" s="62">
        <f t="shared" si="4"/>
        <v>21698096.75999999</v>
      </c>
      <c r="H76" s="63" t="s">
        <v>90</v>
      </c>
      <c r="I76" s="64">
        <v>2</v>
      </c>
      <c r="J76" s="58">
        <v>43158</v>
      </c>
    </row>
    <row r="77" spans="1:10">
      <c r="A77" s="58">
        <v>43158</v>
      </c>
      <c r="B77" s="59"/>
      <c r="C77" s="60" t="s">
        <v>100</v>
      </c>
      <c r="D77" s="60" t="s">
        <v>97</v>
      </c>
      <c r="E77" s="61"/>
      <c r="F77" s="61">
        <v>2631.2</v>
      </c>
      <c r="G77" s="62">
        <f t="shared" si="4"/>
        <v>21695465.559999991</v>
      </c>
      <c r="H77" s="63" t="s">
        <v>31</v>
      </c>
      <c r="I77" s="64">
        <v>2</v>
      </c>
      <c r="J77" s="58">
        <v>43158</v>
      </c>
    </row>
    <row r="78" spans="1:10">
      <c r="A78" s="58">
        <v>43159</v>
      </c>
      <c r="B78" s="59" t="s">
        <v>106</v>
      </c>
      <c r="C78" s="60" t="s">
        <v>105</v>
      </c>
      <c r="D78" s="60"/>
      <c r="E78" s="61"/>
      <c r="F78" s="81">
        <v>9860</v>
      </c>
      <c r="G78" s="62">
        <f t="shared" si="4"/>
        <v>21685605.559999991</v>
      </c>
      <c r="H78" s="60" t="s">
        <v>107</v>
      </c>
      <c r="I78" s="64">
        <v>2</v>
      </c>
      <c r="J78" s="58">
        <v>43159</v>
      </c>
    </row>
    <row r="79" spans="1:10">
      <c r="A79" s="58">
        <v>43159</v>
      </c>
      <c r="B79" s="59" t="s">
        <v>106</v>
      </c>
      <c r="C79" s="66" t="s">
        <v>49</v>
      </c>
      <c r="D79" s="67" t="s">
        <v>23</v>
      </c>
      <c r="E79" s="68"/>
      <c r="F79" s="69">
        <v>5</v>
      </c>
      <c r="G79" s="62">
        <f t="shared" ref="G79:G89" si="5">+G78-F79</f>
        <v>21685600.559999991</v>
      </c>
      <c r="H79" s="71" t="s">
        <v>24</v>
      </c>
      <c r="I79" s="64">
        <v>2</v>
      </c>
      <c r="J79" s="58">
        <v>43159</v>
      </c>
    </row>
    <row r="80" spans="1:10">
      <c r="A80" s="58">
        <v>43159</v>
      </c>
      <c r="B80" s="59" t="s">
        <v>106</v>
      </c>
      <c r="C80" s="66" t="s">
        <v>49</v>
      </c>
      <c r="D80" s="67" t="s">
        <v>25</v>
      </c>
      <c r="E80" s="68"/>
      <c r="F80" s="69">
        <v>0.8</v>
      </c>
      <c r="G80" s="62">
        <f t="shared" si="5"/>
        <v>21685599.75999999</v>
      </c>
      <c r="H80" s="71" t="s">
        <v>26</v>
      </c>
      <c r="I80" s="64">
        <v>2</v>
      </c>
      <c r="J80" s="58">
        <v>43159</v>
      </c>
    </row>
    <row r="81" spans="1:10">
      <c r="A81" s="58">
        <v>43159</v>
      </c>
      <c r="B81" s="59"/>
      <c r="C81" s="60"/>
      <c r="D81" s="60"/>
      <c r="E81" s="61"/>
      <c r="F81" s="61">
        <v>44530.96</v>
      </c>
      <c r="G81" s="62">
        <f t="shared" si="5"/>
        <v>21641068.79999999</v>
      </c>
      <c r="H81" s="63"/>
      <c r="I81" s="64">
        <v>2</v>
      </c>
      <c r="J81" s="58">
        <v>43159</v>
      </c>
    </row>
    <row r="82" spans="1:10">
      <c r="A82" s="58">
        <v>43159</v>
      </c>
      <c r="B82" s="59"/>
      <c r="C82" s="60"/>
      <c r="D82" s="60"/>
      <c r="E82" s="61"/>
      <c r="F82" s="61">
        <v>120</v>
      </c>
      <c r="G82" s="62">
        <f t="shared" si="5"/>
        <v>21640948.79999999</v>
      </c>
      <c r="H82" s="63"/>
      <c r="I82" s="64">
        <v>2</v>
      </c>
      <c r="J82" s="58">
        <v>43159</v>
      </c>
    </row>
    <row r="83" spans="1:10">
      <c r="A83" s="58">
        <v>43159</v>
      </c>
      <c r="B83" s="59"/>
      <c r="C83" s="60"/>
      <c r="D83" s="60"/>
      <c r="E83" s="61"/>
      <c r="F83" s="61">
        <v>19.2</v>
      </c>
      <c r="G83" s="62">
        <f t="shared" si="5"/>
        <v>21640929.59999999</v>
      </c>
      <c r="H83" s="63"/>
      <c r="I83" s="64">
        <v>2</v>
      </c>
      <c r="J83" s="58">
        <v>43159</v>
      </c>
    </row>
    <row r="84" spans="1:10">
      <c r="A84" s="58">
        <v>43159</v>
      </c>
      <c r="B84" s="59"/>
      <c r="C84" s="60"/>
      <c r="D84" s="74" t="s">
        <v>111</v>
      </c>
      <c r="E84" s="61"/>
      <c r="F84" s="61">
        <v>31709.67</v>
      </c>
      <c r="G84" s="62">
        <f t="shared" si="5"/>
        <v>21609219.929999989</v>
      </c>
      <c r="H84" s="63"/>
      <c r="I84" s="64">
        <v>2</v>
      </c>
      <c r="J84" s="58">
        <v>43159</v>
      </c>
    </row>
    <row r="85" spans="1:10">
      <c r="A85" s="58">
        <v>43159</v>
      </c>
      <c r="B85" s="59"/>
      <c r="C85" s="66" t="s">
        <v>49</v>
      </c>
      <c r="D85" s="67" t="s">
        <v>23</v>
      </c>
      <c r="E85" s="68"/>
      <c r="F85" s="69">
        <v>5</v>
      </c>
      <c r="G85" s="62">
        <f t="shared" si="5"/>
        <v>21609214.929999989</v>
      </c>
      <c r="H85" s="71" t="s">
        <v>24</v>
      </c>
      <c r="I85" s="64">
        <v>2</v>
      </c>
      <c r="J85" s="58">
        <v>43159</v>
      </c>
    </row>
    <row r="86" spans="1:10">
      <c r="A86" s="58">
        <v>43159</v>
      </c>
      <c r="B86" s="59"/>
      <c r="C86" s="66" t="s">
        <v>49</v>
      </c>
      <c r="D86" s="67" t="s">
        <v>25</v>
      </c>
      <c r="E86" s="68"/>
      <c r="F86" s="69">
        <v>0.8</v>
      </c>
      <c r="G86" s="62">
        <f t="shared" si="5"/>
        <v>21609214.129999988</v>
      </c>
      <c r="H86" s="71" t="s">
        <v>26</v>
      </c>
      <c r="I86" s="64">
        <v>2</v>
      </c>
      <c r="J86" s="58">
        <v>43159</v>
      </c>
    </row>
    <row r="87" spans="1:10">
      <c r="A87" s="58">
        <v>43159</v>
      </c>
      <c r="B87" s="82"/>
      <c r="C87" s="74"/>
      <c r="D87" s="74" t="s">
        <v>111</v>
      </c>
      <c r="E87" s="74"/>
      <c r="F87" s="69">
        <v>364257.83</v>
      </c>
      <c r="G87" s="62">
        <f t="shared" si="5"/>
        <v>21244956.29999999</v>
      </c>
      <c r="H87" s="74"/>
      <c r="I87" s="64">
        <v>2</v>
      </c>
      <c r="J87" s="58">
        <v>43159</v>
      </c>
    </row>
    <row r="88" spans="1:10">
      <c r="A88" s="58">
        <v>43159</v>
      </c>
      <c r="B88" s="82"/>
      <c r="C88" s="66" t="s">
        <v>49</v>
      </c>
      <c r="D88" s="67" t="s">
        <v>23</v>
      </c>
      <c r="E88" s="68"/>
      <c r="F88" s="69">
        <v>5</v>
      </c>
      <c r="G88" s="62">
        <f t="shared" si="5"/>
        <v>21244951.29999999</v>
      </c>
      <c r="H88" s="71" t="s">
        <v>24</v>
      </c>
      <c r="I88" s="64">
        <v>2</v>
      </c>
      <c r="J88" s="58">
        <v>43159</v>
      </c>
    </row>
    <row r="89" spans="1:10">
      <c r="A89" s="58">
        <v>43159</v>
      </c>
      <c r="B89" s="82"/>
      <c r="C89" s="66" t="s">
        <v>49</v>
      </c>
      <c r="D89" s="67" t="s">
        <v>25</v>
      </c>
      <c r="E89" s="68"/>
      <c r="F89" s="69">
        <v>0.8</v>
      </c>
      <c r="G89" s="62">
        <f t="shared" si="5"/>
        <v>21244950.499999989</v>
      </c>
      <c r="H89" s="71" t="s">
        <v>26</v>
      </c>
      <c r="I89" s="64">
        <v>2</v>
      </c>
      <c r="J89" s="58">
        <v>43159</v>
      </c>
    </row>
    <row r="90" spans="1:10">
      <c r="A90" s="58">
        <v>43159</v>
      </c>
      <c r="B90" s="82"/>
      <c r="C90" s="74" t="s">
        <v>49</v>
      </c>
      <c r="D90" s="74" t="s">
        <v>33</v>
      </c>
      <c r="E90" s="69">
        <v>113447.33</v>
      </c>
      <c r="F90" s="74"/>
      <c r="G90" s="83">
        <f>+G89+E90</f>
        <v>21358397.829999987</v>
      </c>
      <c r="H90" s="74" t="s">
        <v>108</v>
      </c>
      <c r="I90" s="64">
        <v>2</v>
      </c>
      <c r="J90" s="58">
        <v>43159</v>
      </c>
    </row>
    <row r="91" spans="1:10">
      <c r="A91" s="58">
        <v>43159</v>
      </c>
      <c r="B91" s="82"/>
      <c r="C91" s="66" t="s">
        <v>49</v>
      </c>
      <c r="D91" s="67" t="s">
        <v>23</v>
      </c>
      <c r="E91" s="68"/>
      <c r="F91" s="69">
        <v>28</v>
      </c>
      <c r="G91" s="62">
        <f>+G90-F91</f>
        <v>21358369.829999987</v>
      </c>
      <c r="H91" s="71" t="s">
        <v>109</v>
      </c>
      <c r="I91" s="64">
        <v>2</v>
      </c>
      <c r="J91" s="58">
        <v>43159</v>
      </c>
    </row>
    <row r="92" spans="1:10">
      <c r="A92" s="58">
        <v>43159</v>
      </c>
      <c r="B92" s="82"/>
      <c r="C92" s="66" t="s">
        <v>49</v>
      </c>
      <c r="D92" s="67" t="s">
        <v>25</v>
      </c>
      <c r="E92" s="68"/>
      <c r="F92" s="69">
        <v>4.4800000000000004</v>
      </c>
      <c r="G92" s="62">
        <f>+G91-F92</f>
        <v>21358365.349999987</v>
      </c>
      <c r="H92" s="71" t="s">
        <v>110</v>
      </c>
      <c r="I92" s="64">
        <v>2</v>
      </c>
      <c r="J92" s="58">
        <v>43159</v>
      </c>
    </row>
    <row r="93" spans="1:10">
      <c r="A93" s="74"/>
      <c r="B93" s="82"/>
      <c r="C93" s="74"/>
      <c r="D93" s="74"/>
      <c r="E93" s="74"/>
      <c r="F93" s="74"/>
      <c r="G93" s="83"/>
      <c r="H93" s="74"/>
      <c r="I93" s="74"/>
      <c r="J93" s="74"/>
    </row>
    <row r="94" spans="1:10">
      <c r="A94" s="74"/>
      <c r="B94" s="82"/>
      <c r="C94" s="74"/>
      <c r="D94" s="84" t="s">
        <v>36</v>
      </c>
      <c r="E94" s="85">
        <f>SUM(E18:E93)</f>
        <v>116841.73</v>
      </c>
      <c r="F94" s="85">
        <f>SUM(F18:F93)</f>
        <v>1057283.02</v>
      </c>
      <c r="G94" s="83"/>
      <c r="H94" s="74"/>
      <c r="I94" s="74"/>
      <c r="J94" s="74"/>
    </row>
    <row r="96" spans="1:10">
      <c r="F96" s="10"/>
    </row>
  </sheetData>
  <protectedRanges>
    <protectedRange sqref="I1 I4" name="Rango843_1_1_3_1"/>
    <protectedRange sqref="A6:A7" name="Rango842_1_1_3_1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I17:I92">
    <cfRule type="cellIs" dxfId="81" priority="5" stopIfTrue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L96"/>
  <sheetViews>
    <sheetView workbookViewId="0">
      <selection activeCell="C7" sqref="C7"/>
    </sheetView>
  </sheetViews>
  <sheetFormatPr baseColWidth="10" defaultColWidth="34.42578125" defaultRowHeight="12.75"/>
  <cols>
    <col min="1" max="1" width="19.42578125" style="1" customWidth="1"/>
    <col min="2" max="2" width="18.140625" style="48" customWidth="1"/>
    <col min="3" max="3" width="39.85546875" style="1" customWidth="1"/>
    <col min="4" max="4" width="47.7109375" style="1" customWidth="1"/>
    <col min="5" max="5" width="25.42578125" style="1" customWidth="1"/>
    <col min="6" max="6" width="26.42578125" style="1" customWidth="1"/>
    <col min="7" max="7" width="23.5703125" style="10" customWidth="1"/>
    <col min="8" max="16384" width="34.42578125" style="1"/>
  </cols>
  <sheetData>
    <row r="1" spans="1:12">
      <c r="A1" s="300" t="s">
        <v>0</v>
      </c>
      <c r="B1" s="300"/>
      <c r="C1" s="300"/>
      <c r="D1" s="300"/>
      <c r="E1" s="300"/>
      <c r="F1" s="300"/>
      <c r="G1" s="300"/>
      <c r="I1" s="2" t="s">
        <v>140</v>
      </c>
      <c r="J1" s="87"/>
    </row>
    <row r="2" spans="1:12">
      <c r="A2" s="300" t="s">
        <v>1</v>
      </c>
      <c r="B2" s="300"/>
      <c r="C2" s="300"/>
      <c r="D2" s="300"/>
      <c r="E2" s="300"/>
      <c r="F2" s="300"/>
      <c r="G2" s="300"/>
      <c r="H2" s="4"/>
      <c r="I2" s="4"/>
      <c r="J2" s="87"/>
    </row>
    <row r="3" spans="1:12">
      <c r="A3" s="300" t="s">
        <v>2</v>
      </c>
      <c r="B3" s="300"/>
      <c r="C3" s="300"/>
      <c r="D3" s="300"/>
      <c r="E3" s="300"/>
      <c r="F3" s="300"/>
      <c r="G3" s="5"/>
      <c r="H3" s="6"/>
      <c r="I3" s="6"/>
      <c r="J3" s="6"/>
    </row>
    <row r="4" spans="1:12">
      <c r="A4" s="7"/>
      <c r="B4" s="8"/>
      <c r="C4" s="7"/>
      <c r="D4" s="7"/>
      <c r="E4" s="105"/>
      <c r="F4" s="106"/>
      <c r="G4" s="107"/>
      <c r="H4" s="108"/>
      <c r="I4" s="109"/>
      <c r="J4" s="110"/>
    </row>
    <row r="5" spans="1:12" ht="13.5" thickBot="1">
      <c r="A5" s="13"/>
      <c r="B5" s="14"/>
      <c r="C5" s="13" t="s">
        <v>3</v>
      </c>
      <c r="D5" s="13" t="s">
        <v>4</v>
      </c>
      <c r="E5" s="111" t="s">
        <v>5</v>
      </c>
      <c r="F5" s="111" t="s">
        <v>6</v>
      </c>
      <c r="G5" s="112"/>
      <c r="H5" s="108"/>
      <c r="I5" s="113"/>
      <c r="J5" s="114"/>
    </row>
    <row r="6" spans="1:12">
      <c r="A6" s="301"/>
      <c r="B6" s="301"/>
      <c r="C6" s="18" t="s">
        <v>7</v>
      </c>
      <c r="D6" s="19">
        <v>21363824.850000001</v>
      </c>
      <c r="E6" s="115"/>
      <c r="F6" s="106"/>
      <c r="G6" s="112"/>
      <c r="H6" s="108"/>
      <c r="I6" s="113"/>
      <c r="J6" s="114"/>
    </row>
    <row r="7" spans="1:12">
      <c r="A7" s="301" t="s">
        <v>140</v>
      </c>
      <c r="B7" s="301"/>
      <c r="C7" s="18" t="s">
        <v>8</v>
      </c>
      <c r="D7" s="19">
        <v>4016.64</v>
      </c>
      <c r="E7" s="105"/>
      <c r="F7" s="116"/>
      <c r="G7" s="117"/>
      <c r="H7" s="108"/>
      <c r="I7" s="118"/>
      <c r="J7" s="114"/>
    </row>
    <row r="8" spans="1:12">
      <c r="A8" s="89" t="s">
        <v>132</v>
      </c>
      <c r="B8" s="23"/>
      <c r="C8" s="18" t="s">
        <v>9</v>
      </c>
      <c r="D8" s="19">
        <v>113759.06</v>
      </c>
      <c r="E8" s="106"/>
      <c r="F8" s="119"/>
      <c r="G8" s="120"/>
      <c r="H8" s="118"/>
      <c r="I8" s="113"/>
      <c r="J8" s="114"/>
    </row>
    <row r="9" spans="1:12">
      <c r="A9" s="90" t="s">
        <v>133</v>
      </c>
      <c r="B9" s="88"/>
      <c r="C9" s="18" t="s">
        <v>10</v>
      </c>
      <c r="D9" s="25"/>
      <c r="E9" s="121">
        <v>2548891.2999999998</v>
      </c>
      <c r="F9" s="122"/>
      <c r="G9" s="123"/>
      <c r="H9" s="118"/>
      <c r="I9" s="113"/>
      <c r="J9" s="114"/>
    </row>
    <row r="10" spans="1:12" ht="13.5" thickBot="1">
      <c r="A10" s="91" t="s">
        <v>135</v>
      </c>
      <c r="B10" s="29"/>
      <c r="C10" s="18" t="s">
        <v>11</v>
      </c>
      <c r="D10" s="25"/>
      <c r="E10" s="121">
        <v>155.44</v>
      </c>
      <c r="F10" s="122"/>
      <c r="G10" s="123"/>
      <c r="H10" s="118"/>
      <c r="I10" s="113"/>
      <c r="J10" s="114"/>
    </row>
    <row r="11" spans="1:12" ht="13.5" thickBot="1">
      <c r="A11" s="92" t="s">
        <v>136</v>
      </c>
      <c r="B11" s="29"/>
      <c r="C11" s="31" t="s">
        <v>12</v>
      </c>
      <c r="D11" s="31">
        <f>SUBTOTAL(9,D6:D9)</f>
        <v>21481600.550000001</v>
      </c>
      <c r="E11" s="124">
        <f>SUBTOTAL(9,E6:E10)</f>
        <v>2549046.7399999998</v>
      </c>
      <c r="F11" s="124">
        <f>D11-E11</f>
        <v>18932553.810000002</v>
      </c>
      <c r="G11" s="112"/>
      <c r="H11" s="118"/>
      <c r="I11" s="113"/>
      <c r="J11" s="114"/>
    </row>
    <row r="12" spans="1:12" ht="13.5" thickBot="1">
      <c r="A12" s="94" t="s">
        <v>137</v>
      </c>
      <c r="B12" s="23"/>
      <c r="C12" s="18"/>
      <c r="D12" s="33"/>
      <c r="E12" s="125"/>
      <c r="F12" s="126"/>
      <c r="G12" s="112"/>
      <c r="H12" s="118"/>
      <c r="I12" s="113"/>
      <c r="J12" s="114"/>
    </row>
    <row r="13" spans="1:12" ht="13.5" thickBot="1">
      <c r="A13" s="95" t="s">
        <v>138</v>
      </c>
      <c r="B13" s="127"/>
      <c r="C13" s="128" t="s">
        <v>13</v>
      </c>
      <c r="D13" s="129"/>
      <c r="E13" s="304"/>
      <c r="F13" s="304"/>
      <c r="G13" s="107"/>
      <c r="H13" s="118"/>
      <c r="I13" s="108"/>
      <c r="J13" s="108"/>
    </row>
    <row r="14" spans="1:12" ht="26.25" thickBot="1">
      <c r="A14" s="96" t="s">
        <v>139</v>
      </c>
      <c r="B14" s="127"/>
      <c r="C14" s="130" t="s">
        <v>14</v>
      </c>
      <c r="D14" s="129"/>
      <c r="E14" s="131"/>
      <c r="F14" s="132"/>
      <c r="G14" s="133"/>
      <c r="H14" s="118"/>
      <c r="I14" s="108"/>
      <c r="J14" s="108"/>
      <c r="L14" s="10"/>
    </row>
    <row r="15" spans="1:12" ht="13.5" thickBot="1">
      <c r="A15" s="127"/>
      <c r="B15" s="134"/>
      <c r="C15" s="135"/>
      <c r="D15" s="136" t="s">
        <v>15</v>
      </c>
      <c r="E15" s="137"/>
      <c r="F15" s="303">
        <f>F11-E13</f>
        <v>18932553.810000002</v>
      </c>
      <c r="G15" s="303"/>
      <c r="H15" s="108"/>
      <c r="I15" s="108"/>
      <c r="J15" s="138"/>
    </row>
    <row r="16" spans="1:12" s="47" customFormat="1" ht="31.5" customHeight="1" thickTop="1">
      <c r="A16" s="50" t="s">
        <v>16</v>
      </c>
      <c r="B16" s="51" t="s">
        <v>17</v>
      </c>
      <c r="C16" s="52" t="s">
        <v>18</v>
      </c>
      <c r="D16" s="52" t="s">
        <v>19</v>
      </c>
      <c r="E16" s="53" t="s">
        <v>4</v>
      </c>
      <c r="F16" s="53" t="s">
        <v>5</v>
      </c>
      <c r="G16" s="54" t="s">
        <v>6</v>
      </c>
      <c r="H16" s="55" t="s">
        <v>20</v>
      </c>
      <c r="I16" s="56" t="s">
        <v>21</v>
      </c>
      <c r="J16" s="57" t="s">
        <v>22</v>
      </c>
    </row>
    <row r="17" spans="1:10">
      <c r="A17" s="58"/>
      <c r="B17" s="59"/>
      <c r="C17" s="60" t="s">
        <v>141</v>
      </c>
      <c r="D17" s="60" t="s">
        <v>142</v>
      </c>
      <c r="E17" s="61">
        <f>+D6</f>
        <v>21363824.850000001</v>
      </c>
      <c r="F17" s="61"/>
      <c r="G17" s="62">
        <f>E17</f>
        <v>21363824.850000001</v>
      </c>
      <c r="H17" s="63" t="s">
        <v>6</v>
      </c>
      <c r="I17" s="64">
        <v>1</v>
      </c>
      <c r="J17" s="58"/>
    </row>
    <row r="18" spans="1:10">
      <c r="A18" s="99">
        <v>43138</v>
      </c>
      <c r="B18" s="139" t="s">
        <v>40</v>
      </c>
      <c r="C18" s="140" t="s">
        <v>48</v>
      </c>
      <c r="D18" s="140" t="s">
        <v>39</v>
      </c>
      <c r="E18" s="141"/>
      <c r="F18" s="141">
        <v>151740</v>
      </c>
      <c r="G18" s="142">
        <f>G17+E18-F18</f>
        <v>21212084.850000001</v>
      </c>
      <c r="H18" s="143" t="s">
        <v>41</v>
      </c>
      <c r="I18" s="144">
        <v>2</v>
      </c>
      <c r="J18" s="99">
        <v>43138</v>
      </c>
    </row>
    <row r="19" spans="1:10">
      <c r="A19" s="58">
        <v>43138</v>
      </c>
      <c r="B19" s="65" t="s">
        <v>40</v>
      </c>
      <c r="C19" s="66" t="s">
        <v>49</v>
      </c>
      <c r="D19" s="67" t="s">
        <v>23</v>
      </c>
      <c r="E19" s="68"/>
      <c r="F19" s="69">
        <v>5</v>
      </c>
      <c r="G19" s="70">
        <f>+G18-F19</f>
        <v>21212079.850000001</v>
      </c>
      <c r="H19" s="71" t="s">
        <v>24</v>
      </c>
      <c r="I19" s="64">
        <v>2</v>
      </c>
      <c r="J19" s="58">
        <v>43138</v>
      </c>
    </row>
    <row r="20" spans="1:10">
      <c r="A20" s="58">
        <v>43138</v>
      </c>
      <c r="B20" s="65" t="s">
        <v>40</v>
      </c>
      <c r="C20" s="66" t="s">
        <v>49</v>
      </c>
      <c r="D20" s="67" t="s">
        <v>25</v>
      </c>
      <c r="E20" s="68"/>
      <c r="F20" s="69">
        <v>0.8</v>
      </c>
      <c r="G20" s="70">
        <f>+G19-F19</f>
        <v>21212074.850000001</v>
      </c>
      <c r="H20" s="71" t="s">
        <v>26</v>
      </c>
      <c r="I20" s="64">
        <v>2</v>
      </c>
      <c r="J20" s="58">
        <v>43138</v>
      </c>
    </row>
    <row r="21" spans="1:10">
      <c r="A21" s="99">
        <v>43138</v>
      </c>
      <c r="B21" s="145" t="s">
        <v>42</v>
      </c>
      <c r="C21" s="140" t="s">
        <v>50</v>
      </c>
      <c r="D21" s="140" t="s">
        <v>43</v>
      </c>
      <c r="E21" s="141"/>
      <c r="F21" s="141">
        <v>9860</v>
      </c>
      <c r="G21" s="142">
        <f t="shared" ref="G21:G24" si="0">+G20-F21</f>
        <v>21202214.850000001</v>
      </c>
      <c r="H21" s="143" t="s">
        <v>46</v>
      </c>
      <c r="I21" s="144">
        <v>2</v>
      </c>
      <c r="J21" s="99">
        <v>43138</v>
      </c>
    </row>
    <row r="22" spans="1:10">
      <c r="A22" s="58">
        <v>43138</v>
      </c>
      <c r="B22" s="72" t="s">
        <v>42</v>
      </c>
      <c r="C22" s="66" t="s">
        <v>49</v>
      </c>
      <c r="D22" s="67" t="s">
        <v>23</v>
      </c>
      <c r="E22" s="68"/>
      <c r="F22" s="69">
        <v>5</v>
      </c>
      <c r="G22" s="62">
        <f t="shared" si="0"/>
        <v>21202209.850000001</v>
      </c>
      <c r="H22" s="71" t="s">
        <v>24</v>
      </c>
      <c r="I22" s="64">
        <v>2</v>
      </c>
      <c r="J22" s="58">
        <v>43138</v>
      </c>
    </row>
    <row r="23" spans="1:10">
      <c r="A23" s="58">
        <v>43138</v>
      </c>
      <c r="B23" s="72" t="s">
        <v>42</v>
      </c>
      <c r="C23" s="66" t="s">
        <v>49</v>
      </c>
      <c r="D23" s="67" t="s">
        <v>25</v>
      </c>
      <c r="E23" s="68"/>
      <c r="F23" s="69">
        <v>0.8</v>
      </c>
      <c r="G23" s="62">
        <f t="shared" si="0"/>
        <v>21202209.050000001</v>
      </c>
      <c r="H23" s="71" t="s">
        <v>26</v>
      </c>
      <c r="I23" s="64">
        <v>2</v>
      </c>
      <c r="J23" s="58">
        <v>43138</v>
      </c>
    </row>
    <row r="24" spans="1:10">
      <c r="A24" s="99">
        <v>43143</v>
      </c>
      <c r="B24" s="139" t="s">
        <v>45</v>
      </c>
      <c r="C24" s="140" t="s">
        <v>51</v>
      </c>
      <c r="D24" s="140" t="s">
        <v>44</v>
      </c>
      <c r="E24" s="141"/>
      <c r="F24" s="141">
        <v>20703.509999999998</v>
      </c>
      <c r="G24" s="142">
        <f t="shared" si="0"/>
        <v>21181505.539999999</v>
      </c>
      <c r="H24" s="143" t="s">
        <v>31</v>
      </c>
      <c r="I24" s="144">
        <v>2</v>
      </c>
      <c r="J24" s="99">
        <v>43143</v>
      </c>
    </row>
    <row r="25" spans="1:10">
      <c r="A25" s="58">
        <v>43146</v>
      </c>
      <c r="B25" s="73" t="s">
        <v>114</v>
      </c>
      <c r="C25" s="66" t="s">
        <v>57</v>
      </c>
      <c r="D25" s="60" t="s">
        <v>28</v>
      </c>
      <c r="E25" s="61">
        <v>95</v>
      </c>
      <c r="F25" s="74"/>
      <c r="G25" s="62">
        <f t="shared" ref="G25:G34" si="1">+G24-E25</f>
        <v>21181410.539999999</v>
      </c>
      <c r="H25" s="63" t="s">
        <v>29</v>
      </c>
      <c r="I25" s="64">
        <v>2</v>
      </c>
      <c r="J25" s="58">
        <v>43146</v>
      </c>
    </row>
    <row r="26" spans="1:10">
      <c r="A26" s="58">
        <v>43146</v>
      </c>
      <c r="B26" s="86" t="s">
        <v>115</v>
      </c>
      <c r="C26" s="66" t="s">
        <v>57</v>
      </c>
      <c r="D26" s="60" t="s">
        <v>28</v>
      </c>
      <c r="E26" s="61">
        <v>97.75</v>
      </c>
      <c r="F26" s="74"/>
      <c r="G26" s="62">
        <f t="shared" si="1"/>
        <v>21181312.789999999</v>
      </c>
      <c r="H26" s="63" t="s">
        <v>29</v>
      </c>
      <c r="I26" s="64">
        <v>2</v>
      </c>
      <c r="J26" s="58">
        <v>43146</v>
      </c>
    </row>
    <row r="27" spans="1:10">
      <c r="A27" s="58">
        <v>43146</v>
      </c>
      <c r="B27" s="73" t="s">
        <v>116</v>
      </c>
      <c r="C27" s="60" t="s">
        <v>57</v>
      </c>
      <c r="D27" s="60" t="s">
        <v>28</v>
      </c>
      <c r="E27" s="61">
        <v>683.8</v>
      </c>
      <c r="F27" s="74"/>
      <c r="G27" s="62">
        <f t="shared" si="1"/>
        <v>21180628.989999998</v>
      </c>
      <c r="H27" s="63" t="s">
        <v>29</v>
      </c>
      <c r="I27" s="64">
        <v>2</v>
      </c>
      <c r="J27" s="58">
        <v>43146</v>
      </c>
    </row>
    <row r="28" spans="1:10">
      <c r="A28" s="58">
        <v>43146</v>
      </c>
      <c r="B28" s="73" t="s">
        <v>117</v>
      </c>
      <c r="C28" s="60" t="s">
        <v>118</v>
      </c>
      <c r="D28" s="60" t="s">
        <v>28</v>
      </c>
      <c r="E28" s="61">
        <v>143.75</v>
      </c>
      <c r="F28" s="74"/>
      <c r="G28" s="62">
        <f t="shared" si="1"/>
        <v>21180485.239999998</v>
      </c>
      <c r="H28" s="63" t="s">
        <v>29</v>
      </c>
      <c r="I28" s="64">
        <v>2</v>
      </c>
      <c r="J28" s="58">
        <v>43146</v>
      </c>
    </row>
    <row r="29" spans="1:10">
      <c r="A29" s="58">
        <v>43146</v>
      </c>
      <c r="B29" s="73" t="s">
        <v>29</v>
      </c>
      <c r="C29" s="60"/>
      <c r="D29" s="60" t="s">
        <v>28</v>
      </c>
      <c r="E29" s="61">
        <v>143.75</v>
      </c>
      <c r="F29" s="74"/>
      <c r="G29" s="62">
        <f t="shared" si="1"/>
        <v>21180341.489999998</v>
      </c>
      <c r="H29" s="63" t="s">
        <v>29</v>
      </c>
      <c r="I29" s="64">
        <v>2</v>
      </c>
      <c r="J29" s="58">
        <v>43146</v>
      </c>
    </row>
    <row r="30" spans="1:10">
      <c r="A30" s="58">
        <v>43146</v>
      </c>
      <c r="B30" s="73" t="s">
        <v>119</v>
      </c>
      <c r="C30" s="60" t="s">
        <v>121</v>
      </c>
      <c r="D30" s="60" t="s">
        <v>28</v>
      </c>
      <c r="E30" s="61">
        <v>71.3</v>
      </c>
      <c r="F30" s="74"/>
      <c r="G30" s="62">
        <f t="shared" si="1"/>
        <v>21180270.189999998</v>
      </c>
      <c r="H30" s="63" t="s">
        <v>29</v>
      </c>
      <c r="I30" s="64">
        <v>2</v>
      </c>
      <c r="J30" s="58">
        <v>43146</v>
      </c>
    </row>
    <row r="31" spans="1:10">
      <c r="A31" s="58">
        <v>43146</v>
      </c>
      <c r="B31" s="73" t="s">
        <v>120</v>
      </c>
      <c r="C31" s="60" t="s">
        <v>121</v>
      </c>
      <c r="D31" s="60" t="s">
        <v>28</v>
      </c>
      <c r="E31" s="61">
        <v>71.3</v>
      </c>
      <c r="F31" s="74"/>
      <c r="G31" s="62">
        <f t="shared" si="1"/>
        <v>21180198.889999997</v>
      </c>
      <c r="H31" s="63" t="s">
        <v>29</v>
      </c>
      <c r="I31" s="64">
        <v>2</v>
      </c>
      <c r="J31" s="58">
        <v>43146</v>
      </c>
    </row>
    <row r="32" spans="1:10">
      <c r="A32" s="58">
        <v>43146</v>
      </c>
      <c r="B32" s="73" t="s">
        <v>29</v>
      </c>
      <c r="C32" s="60"/>
      <c r="D32" s="60" t="s">
        <v>28</v>
      </c>
      <c r="E32" s="61">
        <v>1192</v>
      </c>
      <c r="F32" s="74"/>
      <c r="G32" s="62">
        <f t="shared" si="1"/>
        <v>21179006.889999997</v>
      </c>
      <c r="H32" s="63" t="s">
        <v>29</v>
      </c>
      <c r="I32" s="64">
        <v>2</v>
      </c>
      <c r="J32" s="58">
        <v>43146</v>
      </c>
    </row>
    <row r="33" spans="1:11">
      <c r="A33" s="58">
        <v>43146</v>
      </c>
      <c r="B33" s="73" t="s">
        <v>122</v>
      </c>
      <c r="C33" s="60" t="s">
        <v>123</v>
      </c>
      <c r="D33" s="60" t="s">
        <v>28</v>
      </c>
      <c r="E33" s="61">
        <v>72.25</v>
      </c>
      <c r="F33" s="74"/>
      <c r="G33" s="62">
        <f t="shared" si="1"/>
        <v>21178934.639999997</v>
      </c>
      <c r="H33" s="63" t="s">
        <v>29</v>
      </c>
      <c r="I33" s="64">
        <v>2</v>
      </c>
      <c r="J33" s="58">
        <v>43146</v>
      </c>
    </row>
    <row r="34" spans="1:11">
      <c r="A34" s="58">
        <v>43146</v>
      </c>
      <c r="B34" s="73" t="s">
        <v>124</v>
      </c>
      <c r="C34" s="60" t="s">
        <v>123</v>
      </c>
      <c r="D34" s="60" t="s">
        <v>28</v>
      </c>
      <c r="E34" s="61">
        <v>103.5</v>
      </c>
      <c r="F34" s="74"/>
      <c r="G34" s="62">
        <f t="shared" si="1"/>
        <v>21178831.139999997</v>
      </c>
      <c r="H34" s="63" t="s">
        <v>29</v>
      </c>
      <c r="I34" s="64">
        <v>2</v>
      </c>
      <c r="J34" s="58">
        <v>43146</v>
      </c>
    </row>
    <row r="35" spans="1:11">
      <c r="A35" s="58">
        <v>43146</v>
      </c>
      <c r="B35" s="73" t="s">
        <v>126</v>
      </c>
      <c r="C35" s="60" t="s">
        <v>125</v>
      </c>
      <c r="D35" s="60" t="s">
        <v>28</v>
      </c>
      <c r="E35" s="61">
        <v>115</v>
      </c>
      <c r="F35" s="74"/>
      <c r="G35" s="62">
        <v>22119375.929999989</v>
      </c>
      <c r="H35" s="63" t="s">
        <v>29</v>
      </c>
      <c r="I35" s="64">
        <v>2</v>
      </c>
      <c r="J35" s="58">
        <v>43146</v>
      </c>
    </row>
    <row r="36" spans="1:11">
      <c r="A36" s="58">
        <v>43150</v>
      </c>
      <c r="B36" s="75" t="s">
        <v>113</v>
      </c>
      <c r="C36" s="60" t="s">
        <v>112</v>
      </c>
      <c r="D36" s="67" t="s">
        <v>28</v>
      </c>
      <c r="E36" s="69">
        <v>95</v>
      </c>
      <c r="F36" s="74"/>
      <c r="G36" s="70">
        <v>22119375.929999989</v>
      </c>
      <c r="H36" s="71" t="s">
        <v>29</v>
      </c>
      <c r="I36" s="64">
        <v>2</v>
      </c>
      <c r="J36" s="58">
        <v>43150</v>
      </c>
    </row>
    <row r="37" spans="1:11">
      <c r="A37" s="146">
        <v>43151</v>
      </c>
      <c r="B37" s="147" t="s">
        <v>62</v>
      </c>
      <c r="C37" s="148" t="s">
        <v>127</v>
      </c>
      <c r="D37" s="149" t="s">
        <v>47</v>
      </c>
      <c r="E37" s="150"/>
      <c r="F37" s="151">
        <v>2631.2</v>
      </c>
      <c r="G37" s="152">
        <f t="shared" ref="G37:G46" si="2">+G36-F37</f>
        <v>22116744.729999989</v>
      </c>
      <c r="H37" s="153" t="s">
        <v>31</v>
      </c>
      <c r="I37" s="154">
        <v>2</v>
      </c>
      <c r="J37" s="146">
        <v>43151</v>
      </c>
      <c r="K37" s="155" t="s">
        <v>143</v>
      </c>
    </row>
    <row r="38" spans="1:11">
      <c r="A38" s="146">
        <v>43151</v>
      </c>
      <c r="B38" s="147" t="s">
        <v>67</v>
      </c>
      <c r="C38" s="156" t="s">
        <v>128</v>
      </c>
      <c r="D38" s="149" t="s">
        <v>47</v>
      </c>
      <c r="E38" s="157"/>
      <c r="F38" s="151">
        <v>2631.2</v>
      </c>
      <c r="G38" s="158">
        <f t="shared" si="2"/>
        <v>22114113.52999999</v>
      </c>
      <c r="H38" s="153" t="s">
        <v>31</v>
      </c>
      <c r="I38" s="154">
        <v>2</v>
      </c>
      <c r="J38" s="146">
        <v>43151</v>
      </c>
      <c r="K38" s="155" t="s">
        <v>143</v>
      </c>
    </row>
    <row r="39" spans="1:11">
      <c r="A39" s="146">
        <v>43151</v>
      </c>
      <c r="B39" s="147" t="s">
        <v>63</v>
      </c>
      <c r="C39" s="148" t="s">
        <v>129</v>
      </c>
      <c r="D39" s="149" t="s">
        <v>47</v>
      </c>
      <c r="E39" s="150"/>
      <c r="F39" s="151">
        <v>2631.2</v>
      </c>
      <c r="G39" s="152">
        <f t="shared" si="2"/>
        <v>22111482.329999991</v>
      </c>
      <c r="H39" s="153" t="s">
        <v>31</v>
      </c>
      <c r="I39" s="154">
        <v>2</v>
      </c>
      <c r="J39" s="146">
        <v>43151</v>
      </c>
      <c r="K39" s="155" t="s">
        <v>143</v>
      </c>
    </row>
    <row r="40" spans="1:11">
      <c r="A40" s="146">
        <v>43151</v>
      </c>
      <c r="B40" s="147" t="s">
        <v>64</v>
      </c>
      <c r="C40" s="148" t="s">
        <v>130</v>
      </c>
      <c r="D40" s="149" t="s">
        <v>47</v>
      </c>
      <c r="E40" s="150"/>
      <c r="F40" s="151">
        <v>2631.2</v>
      </c>
      <c r="G40" s="152">
        <f t="shared" si="2"/>
        <v>22108851.129999992</v>
      </c>
      <c r="H40" s="153" t="s">
        <v>31</v>
      </c>
      <c r="I40" s="154">
        <v>2</v>
      </c>
      <c r="J40" s="146">
        <v>43151</v>
      </c>
      <c r="K40" s="155" t="s">
        <v>143</v>
      </c>
    </row>
    <row r="41" spans="1:11">
      <c r="A41" s="146">
        <v>43151</v>
      </c>
      <c r="B41" s="147" t="s">
        <v>65</v>
      </c>
      <c r="C41" s="156" t="s">
        <v>100</v>
      </c>
      <c r="D41" s="149" t="s">
        <v>47</v>
      </c>
      <c r="E41" s="157"/>
      <c r="F41" s="151">
        <v>2631.2</v>
      </c>
      <c r="G41" s="158">
        <f t="shared" si="2"/>
        <v>22106219.929999992</v>
      </c>
      <c r="H41" s="153" t="s">
        <v>31</v>
      </c>
      <c r="I41" s="154">
        <v>2</v>
      </c>
      <c r="J41" s="146">
        <v>43151</v>
      </c>
      <c r="K41" s="155" t="s">
        <v>143</v>
      </c>
    </row>
    <row r="42" spans="1:11">
      <c r="A42" s="99">
        <v>43151</v>
      </c>
      <c r="B42" s="159" t="s">
        <v>69</v>
      </c>
      <c r="C42" s="160" t="s">
        <v>144</v>
      </c>
      <c r="D42" s="161" t="s">
        <v>68</v>
      </c>
      <c r="E42" s="141"/>
      <c r="F42" s="102">
        <v>8926.2000000000007</v>
      </c>
      <c r="G42" s="142">
        <f t="shared" si="2"/>
        <v>22097293.729999993</v>
      </c>
      <c r="H42" s="143" t="s">
        <v>31</v>
      </c>
      <c r="I42" s="144">
        <v>2</v>
      </c>
      <c r="J42" s="99">
        <v>43151</v>
      </c>
    </row>
    <row r="43" spans="1:11">
      <c r="A43" s="58">
        <v>43152</v>
      </c>
      <c r="B43" s="76" t="s">
        <v>66</v>
      </c>
      <c r="C43" s="66"/>
      <c r="D43" s="67" t="s">
        <v>47</v>
      </c>
      <c r="E43" s="68"/>
      <c r="F43" s="69">
        <v>2631.2</v>
      </c>
      <c r="G43" s="70">
        <f t="shared" si="2"/>
        <v>22094662.529999994</v>
      </c>
      <c r="H43" s="63" t="s">
        <v>31</v>
      </c>
      <c r="I43" s="64">
        <v>2</v>
      </c>
      <c r="J43" s="58">
        <v>43152</v>
      </c>
    </row>
    <row r="44" spans="1:11">
      <c r="A44" s="99">
        <v>43152</v>
      </c>
      <c r="B44" s="139" t="s">
        <v>72</v>
      </c>
      <c r="C44" s="162" t="s">
        <v>70</v>
      </c>
      <c r="D44" s="161" t="s">
        <v>71</v>
      </c>
      <c r="E44" s="100"/>
      <c r="F44" s="102">
        <v>7026</v>
      </c>
      <c r="G44" s="101">
        <f t="shared" si="2"/>
        <v>22087636.529999994</v>
      </c>
      <c r="H44" s="103" t="s">
        <v>73</v>
      </c>
      <c r="I44" s="144">
        <v>2</v>
      </c>
      <c r="J44" s="99">
        <v>43152</v>
      </c>
    </row>
    <row r="45" spans="1:11">
      <c r="A45" s="58">
        <v>43152</v>
      </c>
      <c r="B45" s="65" t="s">
        <v>72</v>
      </c>
      <c r="C45" s="66" t="s">
        <v>49</v>
      </c>
      <c r="D45" s="67" t="s">
        <v>23</v>
      </c>
      <c r="E45" s="68"/>
      <c r="F45" s="69">
        <v>5</v>
      </c>
      <c r="G45" s="62">
        <f t="shared" si="2"/>
        <v>22087631.529999994</v>
      </c>
      <c r="H45" s="71" t="s">
        <v>24</v>
      </c>
      <c r="I45" s="64">
        <v>2</v>
      </c>
      <c r="J45" s="58">
        <v>43152</v>
      </c>
    </row>
    <row r="46" spans="1:11">
      <c r="A46" s="58">
        <v>43152</v>
      </c>
      <c r="B46" s="65" t="s">
        <v>72</v>
      </c>
      <c r="C46" s="66" t="s">
        <v>49</v>
      </c>
      <c r="D46" s="67" t="s">
        <v>25</v>
      </c>
      <c r="E46" s="68"/>
      <c r="F46" s="69">
        <v>0.8</v>
      </c>
      <c r="G46" s="62">
        <f t="shared" si="2"/>
        <v>22087630.729999993</v>
      </c>
      <c r="H46" s="71" t="s">
        <v>26</v>
      </c>
      <c r="I46" s="64">
        <v>2</v>
      </c>
      <c r="J46" s="58">
        <v>43152</v>
      </c>
    </row>
    <row r="47" spans="1:11">
      <c r="A47" s="58">
        <v>43153</v>
      </c>
      <c r="B47" s="65" t="s">
        <v>75</v>
      </c>
      <c r="C47" s="66"/>
      <c r="D47" s="67" t="s">
        <v>27</v>
      </c>
      <c r="E47" s="68"/>
      <c r="F47" s="69">
        <v>12500</v>
      </c>
      <c r="G47" s="70">
        <f>+G46-F47</f>
        <v>22075130.729999993</v>
      </c>
      <c r="H47" s="71" t="s">
        <v>76</v>
      </c>
      <c r="I47" s="64">
        <v>2</v>
      </c>
      <c r="J47" s="58">
        <v>43153</v>
      </c>
    </row>
    <row r="48" spans="1:11">
      <c r="A48" s="58">
        <v>43153</v>
      </c>
      <c r="B48" s="75" t="s">
        <v>29</v>
      </c>
      <c r="C48" s="66" t="s">
        <v>131</v>
      </c>
      <c r="D48" s="67" t="s">
        <v>28</v>
      </c>
      <c r="E48" s="61">
        <v>510</v>
      </c>
      <c r="F48" s="61"/>
      <c r="G48" s="62">
        <f>+G47+E48</f>
        <v>22075640.729999993</v>
      </c>
      <c r="H48" s="63" t="s">
        <v>77</v>
      </c>
      <c r="I48" s="64">
        <v>2</v>
      </c>
      <c r="J48" s="58">
        <v>43153</v>
      </c>
    </row>
    <row r="49" spans="1:11">
      <c r="A49" s="99">
        <v>43153</v>
      </c>
      <c r="B49" s="139" t="s">
        <v>78</v>
      </c>
      <c r="C49" s="163" t="s">
        <v>74</v>
      </c>
      <c r="D49" s="140" t="s">
        <v>79</v>
      </c>
      <c r="E49" s="141"/>
      <c r="F49" s="141">
        <v>6960</v>
      </c>
      <c r="G49" s="142">
        <f t="shared" ref="G49:G89" si="3">+G48-F49</f>
        <v>22068680.729999993</v>
      </c>
      <c r="H49" s="143" t="s">
        <v>80</v>
      </c>
      <c r="I49" s="144">
        <v>2</v>
      </c>
      <c r="J49" s="99">
        <v>43153</v>
      </c>
    </row>
    <row r="50" spans="1:11">
      <c r="A50" s="58">
        <v>43153</v>
      </c>
      <c r="B50" s="65" t="s">
        <v>78</v>
      </c>
      <c r="C50" s="66" t="s">
        <v>49</v>
      </c>
      <c r="D50" s="67" t="s">
        <v>23</v>
      </c>
      <c r="E50" s="68"/>
      <c r="F50" s="69">
        <v>5</v>
      </c>
      <c r="G50" s="62">
        <f t="shared" si="3"/>
        <v>22068675.729999993</v>
      </c>
      <c r="H50" s="71" t="s">
        <v>24</v>
      </c>
      <c r="I50" s="64">
        <v>2</v>
      </c>
      <c r="J50" s="58">
        <v>43153</v>
      </c>
    </row>
    <row r="51" spans="1:11">
      <c r="A51" s="58">
        <v>43153</v>
      </c>
      <c r="B51" s="65" t="s">
        <v>78</v>
      </c>
      <c r="C51" s="66" t="s">
        <v>49</v>
      </c>
      <c r="D51" s="67" t="s">
        <v>25</v>
      </c>
      <c r="E51" s="68"/>
      <c r="F51" s="69">
        <v>0.8</v>
      </c>
      <c r="G51" s="62">
        <f t="shared" si="3"/>
        <v>22068674.929999992</v>
      </c>
      <c r="H51" s="71" t="s">
        <v>26</v>
      </c>
      <c r="I51" s="64">
        <v>2</v>
      </c>
      <c r="J51" s="58">
        <v>43153</v>
      </c>
    </row>
    <row r="52" spans="1:11">
      <c r="A52" s="99">
        <v>43153</v>
      </c>
      <c r="B52" s="139" t="s">
        <v>83</v>
      </c>
      <c r="C52" s="163" t="s">
        <v>81</v>
      </c>
      <c r="D52" s="140" t="s">
        <v>82</v>
      </c>
      <c r="E52" s="141"/>
      <c r="F52" s="141">
        <v>138226.13</v>
      </c>
      <c r="G52" s="142">
        <f t="shared" si="3"/>
        <v>21930448.799999993</v>
      </c>
      <c r="H52" s="143" t="s">
        <v>84</v>
      </c>
      <c r="I52" s="144">
        <v>2</v>
      </c>
      <c r="J52" s="99">
        <v>43153</v>
      </c>
    </row>
    <row r="53" spans="1:11">
      <c r="A53" s="58">
        <v>43153</v>
      </c>
      <c r="B53" s="65" t="s">
        <v>83</v>
      </c>
      <c r="C53" s="66" t="s">
        <v>49</v>
      </c>
      <c r="D53" s="67" t="s">
        <v>23</v>
      </c>
      <c r="E53" s="68"/>
      <c r="F53" s="69">
        <v>5</v>
      </c>
      <c r="G53" s="62">
        <f t="shared" si="3"/>
        <v>21930443.799999993</v>
      </c>
      <c r="H53" s="71" t="s">
        <v>24</v>
      </c>
      <c r="I53" s="64">
        <v>2</v>
      </c>
      <c r="J53" s="58">
        <v>43153</v>
      </c>
    </row>
    <row r="54" spans="1:11">
      <c r="A54" s="58">
        <v>43153</v>
      </c>
      <c r="B54" s="65" t="s">
        <v>83</v>
      </c>
      <c r="C54" s="66" t="s">
        <v>49</v>
      </c>
      <c r="D54" s="67" t="s">
        <v>25</v>
      </c>
      <c r="E54" s="68"/>
      <c r="F54" s="69">
        <v>0.8</v>
      </c>
      <c r="G54" s="62">
        <f t="shared" si="3"/>
        <v>21930442.999999993</v>
      </c>
      <c r="H54" s="71" t="s">
        <v>26</v>
      </c>
      <c r="I54" s="64">
        <v>2</v>
      </c>
      <c r="J54" s="58">
        <v>43153</v>
      </c>
    </row>
    <row r="55" spans="1:11">
      <c r="A55" s="99">
        <v>43153</v>
      </c>
      <c r="B55" s="139" t="s">
        <v>87</v>
      </c>
      <c r="C55" s="140" t="s">
        <v>85</v>
      </c>
      <c r="D55" s="140" t="s">
        <v>86</v>
      </c>
      <c r="E55" s="141"/>
      <c r="F55" s="141">
        <v>5104</v>
      </c>
      <c r="G55" s="142">
        <f t="shared" si="3"/>
        <v>21925338.999999993</v>
      </c>
      <c r="H55" s="143" t="s">
        <v>88</v>
      </c>
      <c r="I55" s="144">
        <v>2</v>
      </c>
      <c r="J55" s="99">
        <v>43153</v>
      </c>
    </row>
    <row r="56" spans="1:11">
      <c r="A56" s="58">
        <v>43153</v>
      </c>
      <c r="B56" s="65" t="s">
        <v>87</v>
      </c>
      <c r="C56" s="66" t="s">
        <v>49</v>
      </c>
      <c r="D56" s="67" t="s">
        <v>23</v>
      </c>
      <c r="E56" s="68"/>
      <c r="F56" s="69">
        <v>5</v>
      </c>
      <c r="G56" s="62">
        <f t="shared" si="3"/>
        <v>21925333.999999993</v>
      </c>
      <c r="H56" s="71" t="s">
        <v>24</v>
      </c>
      <c r="I56" s="64">
        <v>2</v>
      </c>
      <c r="J56" s="58">
        <v>43153</v>
      </c>
    </row>
    <row r="57" spans="1:11">
      <c r="A57" s="58">
        <v>43153</v>
      </c>
      <c r="B57" s="65" t="s">
        <v>87</v>
      </c>
      <c r="C57" s="66" t="s">
        <v>49</v>
      </c>
      <c r="D57" s="67" t="s">
        <v>25</v>
      </c>
      <c r="E57" s="68"/>
      <c r="F57" s="69">
        <v>0.8</v>
      </c>
      <c r="G57" s="62">
        <f t="shared" si="3"/>
        <v>21925333.199999992</v>
      </c>
      <c r="H57" s="71" t="s">
        <v>26</v>
      </c>
      <c r="I57" s="64">
        <v>2</v>
      </c>
      <c r="J57" s="58">
        <v>43153</v>
      </c>
    </row>
    <row r="58" spans="1:11">
      <c r="A58" s="164">
        <v>43158</v>
      </c>
      <c r="B58" s="165"/>
      <c r="C58" s="166" t="s">
        <v>89</v>
      </c>
      <c r="D58" s="166" t="s">
        <v>30</v>
      </c>
      <c r="E58" s="167"/>
      <c r="F58" s="167">
        <v>2978</v>
      </c>
      <c r="G58" s="168">
        <f t="shared" si="3"/>
        <v>21922355.199999992</v>
      </c>
      <c r="H58" s="169" t="s">
        <v>90</v>
      </c>
      <c r="I58" s="170">
        <v>2</v>
      </c>
      <c r="J58" s="164">
        <v>43158</v>
      </c>
      <c r="K58" s="171" t="s">
        <v>145</v>
      </c>
    </row>
    <row r="59" spans="1:11">
      <c r="A59" s="164">
        <v>43158</v>
      </c>
      <c r="B59" s="165"/>
      <c r="C59" s="172" t="s">
        <v>89</v>
      </c>
      <c r="D59" s="173" t="s">
        <v>30</v>
      </c>
      <c r="E59" s="174"/>
      <c r="F59" s="175">
        <v>14476</v>
      </c>
      <c r="G59" s="176">
        <f t="shared" si="3"/>
        <v>21907879.199999992</v>
      </c>
      <c r="H59" s="177" t="s">
        <v>90</v>
      </c>
      <c r="I59" s="170">
        <v>2</v>
      </c>
      <c r="J59" s="164">
        <v>43158</v>
      </c>
      <c r="K59" s="171" t="s">
        <v>145</v>
      </c>
    </row>
    <row r="60" spans="1:11">
      <c r="A60" s="164">
        <v>43158</v>
      </c>
      <c r="B60" s="165"/>
      <c r="C60" s="172" t="s">
        <v>89</v>
      </c>
      <c r="D60" s="173" t="s">
        <v>30</v>
      </c>
      <c r="E60" s="174"/>
      <c r="F60" s="175">
        <v>3867</v>
      </c>
      <c r="G60" s="176">
        <f t="shared" si="3"/>
        <v>21904012.199999992</v>
      </c>
      <c r="H60" s="177" t="s">
        <v>90</v>
      </c>
      <c r="I60" s="170">
        <v>2</v>
      </c>
      <c r="J60" s="164">
        <v>43158</v>
      </c>
      <c r="K60" s="171" t="s">
        <v>145</v>
      </c>
    </row>
    <row r="61" spans="1:11">
      <c r="A61" s="99">
        <v>43158</v>
      </c>
      <c r="B61" s="178"/>
      <c r="C61" s="140" t="s">
        <v>91</v>
      </c>
      <c r="D61" s="140" t="s">
        <v>30</v>
      </c>
      <c r="E61" s="141"/>
      <c r="F61" s="141">
        <v>36444</v>
      </c>
      <c r="G61" s="142">
        <f t="shared" si="3"/>
        <v>21867568.199999992</v>
      </c>
      <c r="H61" s="143" t="s">
        <v>90</v>
      </c>
      <c r="I61" s="144">
        <v>2</v>
      </c>
      <c r="J61" s="99">
        <v>43158</v>
      </c>
    </row>
    <row r="62" spans="1:11">
      <c r="A62" s="164">
        <v>43158</v>
      </c>
      <c r="B62" s="165"/>
      <c r="C62" s="172" t="s">
        <v>92</v>
      </c>
      <c r="D62" s="173" t="s">
        <v>30</v>
      </c>
      <c r="E62" s="174"/>
      <c r="F62" s="179">
        <v>2094</v>
      </c>
      <c r="G62" s="176">
        <f t="shared" si="3"/>
        <v>21865474.199999992</v>
      </c>
      <c r="H62" s="177" t="s">
        <v>90</v>
      </c>
      <c r="I62" s="170">
        <v>2</v>
      </c>
      <c r="J62" s="164">
        <v>43158</v>
      </c>
      <c r="K62" s="171" t="s">
        <v>145</v>
      </c>
    </row>
    <row r="63" spans="1:11">
      <c r="A63" s="164">
        <v>43158</v>
      </c>
      <c r="B63" s="165"/>
      <c r="C63" s="172" t="s">
        <v>92</v>
      </c>
      <c r="D63" s="173" t="s">
        <v>30</v>
      </c>
      <c r="E63" s="174"/>
      <c r="F63" s="180">
        <v>16</v>
      </c>
      <c r="G63" s="176">
        <f t="shared" si="3"/>
        <v>21865458.199999992</v>
      </c>
      <c r="H63" s="177" t="s">
        <v>90</v>
      </c>
      <c r="I63" s="170">
        <v>2</v>
      </c>
      <c r="J63" s="164">
        <v>43158</v>
      </c>
      <c r="K63" s="171" t="s">
        <v>145</v>
      </c>
    </row>
    <row r="64" spans="1:11">
      <c r="A64" s="164">
        <v>43158</v>
      </c>
      <c r="B64" s="165"/>
      <c r="C64" s="172" t="s">
        <v>92</v>
      </c>
      <c r="D64" s="173" t="s">
        <v>30</v>
      </c>
      <c r="E64" s="167"/>
      <c r="F64" s="167">
        <v>3928</v>
      </c>
      <c r="G64" s="168">
        <f t="shared" si="3"/>
        <v>21861530.199999992</v>
      </c>
      <c r="H64" s="169" t="s">
        <v>90</v>
      </c>
      <c r="I64" s="170">
        <v>2</v>
      </c>
      <c r="J64" s="164">
        <v>43158</v>
      </c>
      <c r="K64" s="171" t="s">
        <v>145</v>
      </c>
    </row>
    <row r="65" spans="1:11">
      <c r="A65" s="164">
        <v>43158</v>
      </c>
      <c r="B65" s="165"/>
      <c r="C65" s="172" t="s">
        <v>92</v>
      </c>
      <c r="D65" s="173" t="s">
        <v>30</v>
      </c>
      <c r="E65" s="174"/>
      <c r="F65" s="175">
        <v>5649</v>
      </c>
      <c r="G65" s="176">
        <f t="shared" si="3"/>
        <v>21855881.199999992</v>
      </c>
      <c r="H65" s="177" t="s">
        <v>90</v>
      </c>
      <c r="I65" s="170">
        <v>2</v>
      </c>
      <c r="J65" s="164">
        <v>43158</v>
      </c>
      <c r="K65" s="171" t="s">
        <v>145</v>
      </c>
    </row>
    <row r="66" spans="1:11">
      <c r="A66" s="164">
        <v>43158</v>
      </c>
      <c r="B66" s="165"/>
      <c r="C66" s="172" t="s">
        <v>92</v>
      </c>
      <c r="D66" s="173" t="s">
        <v>30</v>
      </c>
      <c r="E66" s="174"/>
      <c r="F66" s="179">
        <v>8668</v>
      </c>
      <c r="G66" s="176">
        <f t="shared" si="3"/>
        <v>21847213.199999992</v>
      </c>
      <c r="H66" s="177" t="s">
        <v>90</v>
      </c>
      <c r="I66" s="170">
        <v>2</v>
      </c>
      <c r="J66" s="164">
        <v>43158</v>
      </c>
      <c r="K66" s="171" t="s">
        <v>145</v>
      </c>
    </row>
    <row r="67" spans="1:11">
      <c r="A67" s="164">
        <v>43158</v>
      </c>
      <c r="B67" s="165"/>
      <c r="C67" s="172" t="s">
        <v>92</v>
      </c>
      <c r="D67" s="173" t="s">
        <v>30</v>
      </c>
      <c r="E67" s="167"/>
      <c r="F67" s="167">
        <v>1634</v>
      </c>
      <c r="G67" s="168">
        <f t="shared" si="3"/>
        <v>21845579.199999992</v>
      </c>
      <c r="H67" s="177" t="s">
        <v>90</v>
      </c>
      <c r="I67" s="170">
        <v>2</v>
      </c>
      <c r="J67" s="164">
        <v>43158</v>
      </c>
      <c r="K67" s="171" t="s">
        <v>145</v>
      </c>
    </row>
    <row r="68" spans="1:11">
      <c r="A68" s="164">
        <v>43158</v>
      </c>
      <c r="B68" s="165" t="s">
        <v>94</v>
      </c>
      <c r="C68" s="172" t="s">
        <v>95</v>
      </c>
      <c r="D68" s="173" t="s">
        <v>30</v>
      </c>
      <c r="E68" s="174"/>
      <c r="F68" s="175">
        <v>18454.3</v>
      </c>
      <c r="G68" s="176">
        <f t="shared" si="3"/>
        <v>21827124.899999991</v>
      </c>
      <c r="H68" s="177" t="s">
        <v>93</v>
      </c>
      <c r="I68" s="170">
        <v>2</v>
      </c>
      <c r="J68" s="164">
        <v>43158</v>
      </c>
      <c r="K68" s="171" t="s">
        <v>145</v>
      </c>
    </row>
    <row r="69" spans="1:11">
      <c r="A69" s="58">
        <v>43158</v>
      </c>
      <c r="B69" s="59" t="s">
        <v>94</v>
      </c>
      <c r="C69" s="66" t="s">
        <v>49</v>
      </c>
      <c r="D69" s="67" t="s">
        <v>23</v>
      </c>
      <c r="E69" s="68"/>
      <c r="F69" s="69">
        <v>5</v>
      </c>
      <c r="G69" s="62">
        <f t="shared" si="3"/>
        <v>21827119.899999991</v>
      </c>
      <c r="H69" s="71" t="s">
        <v>24</v>
      </c>
      <c r="I69" s="64">
        <v>2</v>
      </c>
      <c r="J69" s="58">
        <v>43158</v>
      </c>
    </row>
    <row r="70" spans="1:11">
      <c r="A70" s="58">
        <v>43158</v>
      </c>
      <c r="B70" s="59" t="s">
        <v>94</v>
      </c>
      <c r="C70" s="66" t="s">
        <v>49</v>
      </c>
      <c r="D70" s="67" t="s">
        <v>25</v>
      </c>
      <c r="E70" s="68"/>
      <c r="F70" s="69">
        <v>0.8</v>
      </c>
      <c r="G70" s="62">
        <f t="shared" si="3"/>
        <v>21827119.09999999</v>
      </c>
      <c r="H70" s="71" t="s">
        <v>26</v>
      </c>
      <c r="I70" s="64">
        <v>2</v>
      </c>
      <c r="J70" s="58">
        <v>43158</v>
      </c>
    </row>
    <row r="71" spans="1:11">
      <c r="A71" s="58">
        <v>43158</v>
      </c>
      <c r="B71" s="59" t="s">
        <v>96</v>
      </c>
      <c r="C71" s="60" t="s">
        <v>51</v>
      </c>
      <c r="D71" s="60" t="s">
        <v>98</v>
      </c>
      <c r="E71" s="61"/>
      <c r="F71" s="61">
        <v>20703.509999999998</v>
      </c>
      <c r="G71" s="62">
        <f t="shared" si="3"/>
        <v>21806415.589999989</v>
      </c>
      <c r="H71" s="63"/>
      <c r="I71" s="64">
        <v>2</v>
      </c>
      <c r="J71" s="58">
        <v>43158</v>
      </c>
    </row>
    <row r="72" spans="1:11">
      <c r="A72" s="146">
        <v>43158</v>
      </c>
      <c r="B72" s="181"/>
      <c r="C72" s="148" t="s">
        <v>100</v>
      </c>
      <c r="D72" s="149" t="s">
        <v>97</v>
      </c>
      <c r="E72" s="150"/>
      <c r="F72" s="151">
        <v>2631.2</v>
      </c>
      <c r="G72" s="152">
        <f t="shared" si="3"/>
        <v>21803784.389999989</v>
      </c>
      <c r="H72" s="182" t="s">
        <v>101</v>
      </c>
      <c r="I72" s="154">
        <v>2</v>
      </c>
      <c r="J72" s="146">
        <v>43158</v>
      </c>
      <c r="K72" s="155" t="s">
        <v>146</v>
      </c>
    </row>
    <row r="73" spans="1:11">
      <c r="A73" s="146">
        <v>43158</v>
      </c>
      <c r="B73" s="181"/>
      <c r="C73" s="148"/>
      <c r="D73" s="149" t="s">
        <v>99</v>
      </c>
      <c r="E73" s="150"/>
      <c r="F73" s="151">
        <v>2631.2</v>
      </c>
      <c r="G73" s="152">
        <f t="shared" si="3"/>
        <v>21801153.18999999</v>
      </c>
      <c r="H73" s="182" t="s">
        <v>101</v>
      </c>
      <c r="I73" s="154">
        <v>2</v>
      </c>
      <c r="J73" s="146">
        <v>43158</v>
      </c>
      <c r="K73" s="155" t="s">
        <v>146</v>
      </c>
    </row>
    <row r="74" spans="1:11">
      <c r="A74" s="146">
        <v>43158</v>
      </c>
      <c r="B74" s="181"/>
      <c r="C74" s="156"/>
      <c r="D74" s="156" t="s">
        <v>97</v>
      </c>
      <c r="E74" s="157"/>
      <c r="F74" s="157">
        <v>2631.2</v>
      </c>
      <c r="G74" s="158">
        <f t="shared" si="3"/>
        <v>21798521.989999991</v>
      </c>
      <c r="H74" s="153" t="s">
        <v>101</v>
      </c>
      <c r="I74" s="154">
        <v>2</v>
      </c>
      <c r="J74" s="146">
        <v>43158</v>
      </c>
      <c r="K74" s="155" t="s">
        <v>146</v>
      </c>
    </row>
    <row r="75" spans="1:11">
      <c r="A75" s="99">
        <v>43158</v>
      </c>
      <c r="B75" s="178"/>
      <c r="C75" s="140" t="s">
        <v>103</v>
      </c>
      <c r="D75" s="140" t="s">
        <v>102</v>
      </c>
      <c r="E75" s="141"/>
      <c r="F75" s="141">
        <v>3184.2</v>
      </c>
      <c r="G75" s="142">
        <f t="shared" si="3"/>
        <v>21795337.789999992</v>
      </c>
      <c r="H75" s="143" t="s">
        <v>31</v>
      </c>
      <c r="I75" s="144">
        <v>2</v>
      </c>
      <c r="J75" s="99">
        <v>43158</v>
      </c>
    </row>
    <row r="76" spans="1:11">
      <c r="A76" s="99">
        <v>43158</v>
      </c>
      <c r="B76" s="178" t="s">
        <v>104</v>
      </c>
      <c r="C76" s="140" t="s">
        <v>55</v>
      </c>
      <c r="D76" s="140" t="s">
        <v>30</v>
      </c>
      <c r="E76" s="141"/>
      <c r="F76" s="141">
        <v>97241.03</v>
      </c>
      <c r="G76" s="142">
        <f t="shared" si="3"/>
        <v>21698096.75999999</v>
      </c>
      <c r="H76" s="143" t="s">
        <v>90</v>
      </c>
      <c r="I76" s="144">
        <v>2</v>
      </c>
      <c r="J76" s="99">
        <v>43158</v>
      </c>
    </row>
    <row r="77" spans="1:11">
      <c r="A77" s="146">
        <v>43158</v>
      </c>
      <c r="B77" s="181"/>
      <c r="C77" s="156" t="s">
        <v>100</v>
      </c>
      <c r="D77" s="156" t="s">
        <v>97</v>
      </c>
      <c r="E77" s="157"/>
      <c r="F77" s="157">
        <v>2631.2</v>
      </c>
      <c r="G77" s="158">
        <f t="shared" si="3"/>
        <v>21695465.559999991</v>
      </c>
      <c r="H77" s="153" t="s">
        <v>31</v>
      </c>
      <c r="I77" s="154">
        <v>2</v>
      </c>
      <c r="J77" s="146">
        <v>43158</v>
      </c>
      <c r="K77" s="155" t="s">
        <v>146</v>
      </c>
    </row>
    <row r="78" spans="1:11">
      <c r="A78" s="99">
        <v>43159</v>
      </c>
      <c r="B78" s="178" t="s">
        <v>106</v>
      </c>
      <c r="C78" s="140" t="s">
        <v>105</v>
      </c>
      <c r="D78" s="140"/>
      <c r="E78" s="141"/>
      <c r="F78" s="183">
        <v>9860</v>
      </c>
      <c r="G78" s="142">
        <f t="shared" si="3"/>
        <v>21685605.559999991</v>
      </c>
      <c r="H78" s="140" t="s">
        <v>107</v>
      </c>
      <c r="I78" s="144">
        <v>2</v>
      </c>
      <c r="J78" s="99">
        <v>43159</v>
      </c>
    </row>
    <row r="79" spans="1:11">
      <c r="A79" s="58">
        <v>43159</v>
      </c>
      <c r="B79" s="59" t="s">
        <v>106</v>
      </c>
      <c r="C79" s="66" t="s">
        <v>49</v>
      </c>
      <c r="D79" s="67" t="s">
        <v>23</v>
      </c>
      <c r="E79" s="68"/>
      <c r="F79" s="69">
        <v>5</v>
      </c>
      <c r="G79" s="62">
        <f t="shared" si="3"/>
        <v>21685600.559999991</v>
      </c>
      <c r="H79" s="71" t="s">
        <v>24</v>
      </c>
      <c r="I79" s="64">
        <v>2</v>
      </c>
      <c r="J79" s="58">
        <v>43159</v>
      </c>
    </row>
    <row r="80" spans="1:11">
      <c r="A80" s="58">
        <v>43159</v>
      </c>
      <c r="B80" s="59" t="s">
        <v>106</v>
      </c>
      <c r="C80" s="66" t="s">
        <v>49</v>
      </c>
      <c r="D80" s="67" t="s">
        <v>25</v>
      </c>
      <c r="E80" s="68"/>
      <c r="F80" s="69">
        <v>0.8</v>
      </c>
      <c r="G80" s="62">
        <f t="shared" si="3"/>
        <v>21685599.75999999</v>
      </c>
      <c r="H80" s="71" t="s">
        <v>26</v>
      </c>
      <c r="I80" s="64">
        <v>2</v>
      </c>
      <c r="J80" s="58">
        <v>43159</v>
      </c>
    </row>
    <row r="81" spans="1:10">
      <c r="A81" s="58">
        <v>43159</v>
      </c>
      <c r="B81" s="59"/>
      <c r="C81" s="60"/>
      <c r="D81" s="60"/>
      <c r="E81" s="61"/>
      <c r="F81" s="61">
        <v>44530.96</v>
      </c>
      <c r="G81" s="62">
        <f t="shared" si="3"/>
        <v>21641068.79999999</v>
      </c>
      <c r="H81" s="63"/>
      <c r="I81" s="64">
        <v>2</v>
      </c>
      <c r="J81" s="58">
        <v>43159</v>
      </c>
    </row>
    <row r="82" spans="1:10">
      <c r="A82" s="58">
        <v>43159</v>
      </c>
      <c r="B82" s="59"/>
      <c r="C82" s="60"/>
      <c r="D82" s="60"/>
      <c r="E82" s="61"/>
      <c r="F82" s="61">
        <v>120</v>
      </c>
      <c r="G82" s="62">
        <f t="shared" si="3"/>
        <v>21640948.79999999</v>
      </c>
      <c r="H82" s="63"/>
      <c r="I82" s="64">
        <v>2</v>
      </c>
      <c r="J82" s="58">
        <v>43159</v>
      </c>
    </row>
    <row r="83" spans="1:10">
      <c r="A83" s="58">
        <v>43159</v>
      </c>
      <c r="B83" s="59"/>
      <c r="C83" s="60"/>
      <c r="D83" s="60"/>
      <c r="E83" s="61"/>
      <c r="F83" s="61">
        <v>19.2</v>
      </c>
      <c r="G83" s="62">
        <f t="shared" si="3"/>
        <v>21640929.59999999</v>
      </c>
      <c r="H83" s="63"/>
      <c r="I83" s="64">
        <v>2</v>
      </c>
      <c r="J83" s="58">
        <v>43159</v>
      </c>
    </row>
    <row r="84" spans="1:10">
      <c r="A84" s="99">
        <v>43159</v>
      </c>
      <c r="B84" s="178"/>
      <c r="C84" s="140"/>
      <c r="D84" s="184" t="s">
        <v>111</v>
      </c>
      <c r="E84" s="141"/>
      <c r="F84" s="141">
        <v>31709.67</v>
      </c>
      <c r="G84" s="142">
        <f t="shared" si="3"/>
        <v>21609219.929999989</v>
      </c>
      <c r="H84" s="143"/>
      <c r="I84" s="144">
        <v>2</v>
      </c>
      <c r="J84" s="99">
        <v>43159</v>
      </c>
    </row>
    <row r="85" spans="1:10">
      <c r="A85" s="58">
        <v>43159</v>
      </c>
      <c r="B85" s="59"/>
      <c r="C85" s="66" t="s">
        <v>49</v>
      </c>
      <c r="D85" s="67" t="s">
        <v>23</v>
      </c>
      <c r="E85" s="68"/>
      <c r="F85" s="69">
        <v>5</v>
      </c>
      <c r="G85" s="62">
        <f t="shared" si="3"/>
        <v>21609214.929999989</v>
      </c>
      <c r="H85" s="71" t="s">
        <v>24</v>
      </c>
      <c r="I85" s="64">
        <v>2</v>
      </c>
      <c r="J85" s="58">
        <v>43159</v>
      </c>
    </row>
    <row r="86" spans="1:10">
      <c r="A86" s="58">
        <v>43159</v>
      </c>
      <c r="B86" s="59"/>
      <c r="C86" s="66" t="s">
        <v>49</v>
      </c>
      <c r="D86" s="67" t="s">
        <v>25</v>
      </c>
      <c r="E86" s="68"/>
      <c r="F86" s="69">
        <v>0.8</v>
      </c>
      <c r="G86" s="62">
        <f t="shared" si="3"/>
        <v>21609214.129999988</v>
      </c>
      <c r="H86" s="71" t="s">
        <v>26</v>
      </c>
      <c r="I86" s="64">
        <v>2</v>
      </c>
      <c r="J86" s="58">
        <v>43159</v>
      </c>
    </row>
    <row r="87" spans="1:10">
      <c r="A87" s="99">
        <v>43159</v>
      </c>
      <c r="B87" s="185"/>
      <c r="C87" s="184"/>
      <c r="D87" s="184" t="s">
        <v>111</v>
      </c>
      <c r="E87" s="184"/>
      <c r="F87" s="102">
        <v>364257.83</v>
      </c>
      <c r="G87" s="142">
        <f t="shared" si="3"/>
        <v>21244956.29999999</v>
      </c>
      <c r="H87" s="184"/>
      <c r="I87" s="144">
        <v>2</v>
      </c>
      <c r="J87" s="99">
        <v>43159</v>
      </c>
    </row>
    <row r="88" spans="1:10">
      <c r="A88" s="58">
        <v>43159</v>
      </c>
      <c r="B88" s="82"/>
      <c r="C88" s="66" t="s">
        <v>49</v>
      </c>
      <c r="D88" s="67" t="s">
        <v>23</v>
      </c>
      <c r="E88" s="68"/>
      <c r="F88" s="69">
        <v>5</v>
      </c>
      <c r="G88" s="62">
        <f t="shared" si="3"/>
        <v>21244951.29999999</v>
      </c>
      <c r="H88" s="71" t="s">
        <v>24</v>
      </c>
      <c r="I88" s="64">
        <v>2</v>
      </c>
      <c r="J88" s="58">
        <v>43159</v>
      </c>
    </row>
    <row r="89" spans="1:10">
      <c r="A89" s="58">
        <v>43159</v>
      </c>
      <c r="B89" s="82"/>
      <c r="C89" s="66" t="s">
        <v>49</v>
      </c>
      <c r="D89" s="67" t="s">
        <v>25</v>
      </c>
      <c r="E89" s="68"/>
      <c r="F89" s="69">
        <v>0.8</v>
      </c>
      <c r="G89" s="62">
        <f t="shared" si="3"/>
        <v>21244950.499999989</v>
      </c>
      <c r="H89" s="71" t="s">
        <v>26</v>
      </c>
      <c r="I89" s="64">
        <v>2</v>
      </c>
      <c r="J89" s="58">
        <v>43159</v>
      </c>
    </row>
    <row r="90" spans="1:10">
      <c r="A90" s="58">
        <v>43159</v>
      </c>
      <c r="B90" s="82"/>
      <c r="C90" s="74" t="s">
        <v>49</v>
      </c>
      <c r="D90" s="74" t="s">
        <v>33</v>
      </c>
      <c r="E90" s="69">
        <v>113447.33</v>
      </c>
      <c r="F90" s="74"/>
      <c r="G90" s="83">
        <f>+G89+E90</f>
        <v>21358397.829999987</v>
      </c>
      <c r="H90" s="74" t="s">
        <v>108</v>
      </c>
      <c r="I90" s="64">
        <v>2</v>
      </c>
      <c r="J90" s="58">
        <v>43159</v>
      </c>
    </row>
    <row r="91" spans="1:10">
      <c r="A91" s="58">
        <v>43159</v>
      </c>
      <c r="B91" s="82"/>
      <c r="C91" s="66" t="s">
        <v>49</v>
      </c>
      <c r="D91" s="67" t="s">
        <v>23</v>
      </c>
      <c r="E91" s="68"/>
      <c r="F91" s="69">
        <v>28</v>
      </c>
      <c r="G91" s="62">
        <f>+G90-F91</f>
        <v>21358369.829999987</v>
      </c>
      <c r="H91" s="71" t="s">
        <v>109</v>
      </c>
      <c r="I91" s="64">
        <v>2</v>
      </c>
      <c r="J91" s="58">
        <v>43159</v>
      </c>
    </row>
    <row r="92" spans="1:10">
      <c r="A92" s="58">
        <v>43159</v>
      </c>
      <c r="B92" s="82"/>
      <c r="C92" s="66" t="s">
        <v>49</v>
      </c>
      <c r="D92" s="67" t="s">
        <v>25</v>
      </c>
      <c r="E92" s="68"/>
      <c r="F92" s="69">
        <v>4.4800000000000004</v>
      </c>
      <c r="G92" s="62">
        <f>+G91-F92</f>
        <v>21358365.349999987</v>
      </c>
      <c r="H92" s="71" t="s">
        <v>110</v>
      </c>
      <c r="I92" s="64">
        <v>2</v>
      </c>
      <c r="J92" s="58">
        <v>43159</v>
      </c>
    </row>
    <row r="93" spans="1:10">
      <c r="A93" s="74"/>
      <c r="B93" s="82"/>
      <c r="C93" s="74"/>
      <c r="D93" s="74"/>
      <c r="E93" s="74"/>
      <c r="F93" s="74"/>
      <c r="G93" s="83"/>
      <c r="H93" s="74"/>
      <c r="I93" s="74"/>
      <c r="J93" s="74"/>
    </row>
    <row r="94" spans="1:10">
      <c r="A94" s="74"/>
      <c r="B94" s="82"/>
      <c r="C94" s="74"/>
      <c r="D94" s="84" t="s">
        <v>36</v>
      </c>
      <c r="E94" s="85">
        <f>SUM(E18:E93)</f>
        <v>116841.73</v>
      </c>
      <c r="F94" s="85">
        <f>SUM(F18:F93)</f>
        <v>1057283.02</v>
      </c>
      <c r="G94" s="83"/>
      <c r="H94" s="74"/>
      <c r="I94" s="74"/>
      <c r="J94" s="74"/>
    </row>
    <row r="96" spans="1:10">
      <c r="F96" s="10"/>
    </row>
  </sheetData>
  <protectedRanges>
    <protectedRange sqref="I1 I4" name="Rango843_1_1_3_1"/>
    <protectedRange sqref="A6:A7" name="Rango842_1_1_3_1"/>
    <protectedRange sqref="A8" name="Rango842_1_1_3_1_1"/>
  </protectedRanges>
  <autoFilter ref="A16:L92"/>
  <mergeCells count="7">
    <mergeCell ref="F15:G15"/>
    <mergeCell ref="A1:G1"/>
    <mergeCell ref="A2:G2"/>
    <mergeCell ref="A3:F3"/>
    <mergeCell ref="A6:B6"/>
    <mergeCell ref="A7:B7"/>
    <mergeCell ref="E13:F13"/>
  </mergeCells>
  <conditionalFormatting sqref="I17:I92">
    <cfRule type="cellIs" dxfId="80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L210"/>
  <sheetViews>
    <sheetView workbookViewId="0">
      <selection activeCell="G18" sqref="G18"/>
    </sheetView>
  </sheetViews>
  <sheetFormatPr baseColWidth="10" defaultColWidth="34.42578125" defaultRowHeight="16.5"/>
  <cols>
    <col min="1" max="1" width="19.42578125" style="1" customWidth="1"/>
    <col min="2" max="2" width="18.140625" style="234" customWidth="1"/>
    <col min="3" max="3" width="39.85546875" style="1" customWidth="1"/>
    <col min="4" max="4" width="47.7109375" style="1" customWidth="1"/>
    <col min="5" max="5" width="25.42578125" style="235" customWidth="1"/>
    <col min="6" max="6" width="26.42578125" style="235" customWidth="1"/>
    <col min="7" max="7" width="23.5703125" style="238" customWidth="1"/>
    <col min="8" max="16384" width="34.42578125" style="1"/>
  </cols>
  <sheetData>
    <row r="1" spans="1:12" ht="12.75">
      <c r="A1" s="300" t="s">
        <v>0</v>
      </c>
      <c r="B1" s="300"/>
      <c r="C1" s="300"/>
      <c r="D1" s="300"/>
      <c r="E1" s="300"/>
      <c r="F1" s="300"/>
      <c r="G1" s="300"/>
      <c r="I1" s="2" t="s">
        <v>147</v>
      </c>
      <c r="J1" s="87"/>
    </row>
    <row r="2" spans="1:12" ht="12.75">
      <c r="A2" s="300" t="s">
        <v>1</v>
      </c>
      <c r="B2" s="300"/>
      <c r="C2" s="300"/>
      <c r="D2" s="300"/>
      <c r="E2" s="300"/>
      <c r="F2" s="300"/>
      <c r="G2" s="300"/>
      <c r="H2" s="4"/>
      <c r="I2" s="4"/>
      <c r="J2" s="87"/>
    </row>
    <row r="3" spans="1:12">
      <c r="A3" s="300" t="s">
        <v>2</v>
      </c>
      <c r="B3" s="300"/>
      <c r="C3" s="300"/>
      <c r="D3" s="300"/>
      <c r="E3" s="300"/>
      <c r="F3" s="300"/>
      <c r="G3" s="186"/>
      <c r="H3" s="6"/>
      <c r="I3" s="6"/>
      <c r="J3" s="6"/>
    </row>
    <row r="4" spans="1:12">
      <c r="A4" s="7"/>
      <c r="B4" s="187"/>
      <c r="C4" s="7"/>
      <c r="D4" s="7"/>
      <c r="E4" s="188"/>
      <c r="F4" s="189"/>
      <c r="G4" s="190"/>
      <c r="H4" s="108"/>
      <c r="I4" s="109"/>
      <c r="J4" s="110"/>
    </row>
    <row r="5" spans="1:12" ht="17.25" thickBot="1">
      <c r="A5" s="13"/>
      <c r="B5" s="191"/>
      <c r="C5" s="13" t="s">
        <v>3</v>
      </c>
      <c r="D5" s="13" t="s">
        <v>4</v>
      </c>
      <c r="E5" s="192" t="s">
        <v>5</v>
      </c>
      <c r="F5" s="192" t="s">
        <v>6</v>
      </c>
      <c r="G5" s="193"/>
      <c r="H5" s="108"/>
      <c r="I5" s="113"/>
      <c r="J5" s="114"/>
    </row>
    <row r="6" spans="1:12">
      <c r="A6" s="301"/>
      <c r="B6" s="301"/>
      <c r="C6" s="18" t="s">
        <v>7</v>
      </c>
      <c r="D6" s="19">
        <v>18932553.809999999</v>
      </c>
      <c r="E6" s="194"/>
      <c r="F6" s="189"/>
      <c r="G6" s="193"/>
      <c r="H6" s="108"/>
      <c r="I6" s="113"/>
      <c r="J6" s="114"/>
    </row>
    <row r="7" spans="1:12">
      <c r="A7" s="301" t="s">
        <v>147</v>
      </c>
      <c r="B7" s="301"/>
      <c r="C7" s="18" t="s">
        <v>8</v>
      </c>
      <c r="D7" s="19">
        <v>2928.21</v>
      </c>
      <c r="E7" s="188"/>
      <c r="F7" s="195"/>
      <c r="G7" s="196"/>
      <c r="H7" s="108"/>
      <c r="I7" s="118"/>
      <c r="J7" s="114"/>
    </row>
    <row r="8" spans="1:12">
      <c r="A8" s="89" t="s">
        <v>132</v>
      </c>
      <c r="B8" s="197"/>
      <c r="C8" s="18" t="s">
        <v>9</v>
      </c>
      <c r="D8" s="19">
        <v>97941.25</v>
      </c>
      <c r="E8" s="189"/>
      <c r="F8" s="198"/>
      <c r="G8" s="199"/>
      <c r="H8" s="118"/>
      <c r="I8" s="113"/>
      <c r="J8" s="114"/>
    </row>
    <row r="9" spans="1:12">
      <c r="A9" s="90" t="s">
        <v>133</v>
      </c>
      <c r="B9" s="200"/>
      <c r="C9" s="18" t="s">
        <v>134</v>
      </c>
      <c r="D9" s="25"/>
      <c r="E9" s="201">
        <v>2394801.5</v>
      </c>
      <c r="F9" s="202"/>
      <c r="G9" s="203"/>
      <c r="H9" s="118"/>
      <c r="I9" s="113"/>
      <c r="J9" s="114"/>
    </row>
    <row r="10" spans="1:12" ht="17.25" thickBot="1">
      <c r="A10" s="91" t="s">
        <v>135</v>
      </c>
      <c r="B10" s="204"/>
      <c r="C10" s="18" t="s">
        <v>11</v>
      </c>
      <c r="D10" s="25"/>
      <c r="E10" s="201">
        <v>148.47999999999999</v>
      </c>
      <c r="F10" s="202"/>
      <c r="G10" s="203"/>
      <c r="H10" s="118"/>
      <c r="I10" s="113"/>
      <c r="J10" s="114"/>
    </row>
    <row r="11" spans="1:12" ht="17.25" thickBot="1">
      <c r="A11" s="92" t="s">
        <v>136</v>
      </c>
      <c r="B11" s="204"/>
      <c r="C11" s="31" t="s">
        <v>12</v>
      </c>
      <c r="D11" s="31">
        <f>SUBTOTAL(9,D6:D9)</f>
        <v>19033423.27</v>
      </c>
      <c r="E11" s="205">
        <f>SUBTOTAL(9,E6:E10)</f>
        <v>2394949.98</v>
      </c>
      <c r="F11" s="205">
        <f>D11-E11</f>
        <v>16638473.289999999</v>
      </c>
      <c r="G11" s="193"/>
      <c r="H11" s="118"/>
      <c r="I11" s="113"/>
      <c r="J11" s="114"/>
    </row>
    <row r="12" spans="1:12" ht="17.25" thickBot="1">
      <c r="A12" s="94" t="s">
        <v>137</v>
      </c>
      <c r="B12" s="197"/>
      <c r="C12" s="18"/>
      <c r="D12" s="33"/>
      <c r="E12" s="206"/>
      <c r="F12" s="207"/>
      <c r="G12" s="193"/>
      <c r="H12" s="118"/>
      <c r="I12" s="113"/>
      <c r="J12" s="114"/>
    </row>
    <row r="13" spans="1:12" ht="17.25" thickBot="1">
      <c r="A13" s="95" t="s">
        <v>138</v>
      </c>
      <c r="B13" s="208"/>
      <c r="C13" s="128" t="s">
        <v>13</v>
      </c>
      <c r="D13" s="129"/>
      <c r="E13" s="305"/>
      <c r="F13" s="305"/>
      <c r="G13" s="190"/>
      <c r="H13" s="118"/>
      <c r="I13" s="108"/>
      <c r="J13" s="108"/>
    </row>
    <row r="14" spans="1:12" ht="26.25" thickBot="1">
      <c r="A14" s="96" t="s">
        <v>139</v>
      </c>
      <c r="B14" s="208"/>
      <c r="C14" s="130" t="s">
        <v>14</v>
      </c>
      <c r="D14" s="129"/>
      <c r="E14" s="209"/>
      <c r="F14" s="210"/>
      <c r="G14" s="211"/>
      <c r="H14" s="118"/>
      <c r="I14" s="108"/>
      <c r="J14" s="108"/>
      <c r="L14" s="10"/>
    </row>
    <row r="15" spans="1:12" ht="17.25" thickBot="1">
      <c r="A15" s="127"/>
      <c r="B15" s="212"/>
      <c r="C15" s="135"/>
      <c r="D15" s="136" t="s">
        <v>15</v>
      </c>
      <c r="E15" s="213"/>
      <c r="F15" s="303">
        <f>F11-E13</f>
        <v>16638473.289999999</v>
      </c>
      <c r="G15" s="303"/>
      <c r="H15" s="108"/>
      <c r="I15" s="108"/>
      <c r="J15" s="138"/>
    </row>
    <row r="16" spans="1:12" s="47" customFormat="1" ht="31.5" customHeight="1" thickTop="1">
      <c r="A16" s="50" t="s">
        <v>16</v>
      </c>
      <c r="B16" s="214" t="s">
        <v>17</v>
      </c>
      <c r="C16" s="52" t="s">
        <v>18</v>
      </c>
      <c r="D16" s="52" t="s">
        <v>19</v>
      </c>
      <c r="E16" s="215" t="s">
        <v>4</v>
      </c>
      <c r="F16" s="215" t="s">
        <v>5</v>
      </c>
      <c r="G16" s="216" t="s">
        <v>6</v>
      </c>
      <c r="H16" s="55" t="s">
        <v>20</v>
      </c>
      <c r="I16" s="56" t="s">
        <v>21</v>
      </c>
      <c r="J16" s="57" t="s">
        <v>22</v>
      </c>
    </row>
    <row r="17" spans="1:10">
      <c r="A17" s="97">
        <v>43190</v>
      </c>
      <c r="B17" s="217"/>
      <c r="C17" s="60" t="s">
        <v>148</v>
      </c>
      <c r="D17" s="60" t="s">
        <v>149</v>
      </c>
      <c r="E17" s="218">
        <f>+D6</f>
        <v>18932553.809999999</v>
      </c>
      <c r="F17" s="218"/>
      <c r="G17" s="219">
        <f>E17</f>
        <v>18932553.809999999</v>
      </c>
      <c r="H17" s="63" t="s">
        <v>6</v>
      </c>
      <c r="I17" s="64">
        <v>3</v>
      </c>
      <c r="J17" s="97">
        <v>43190</v>
      </c>
    </row>
    <row r="18" spans="1:10" s="226" customFormat="1">
      <c r="A18" s="97">
        <v>43192</v>
      </c>
      <c r="B18" s="220" t="s">
        <v>150</v>
      </c>
      <c r="C18" s="74" t="s">
        <v>151</v>
      </c>
      <c r="D18" s="74" t="s">
        <v>152</v>
      </c>
      <c r="E18" s="221"/>
      <c r="F18" s="222">
        <v>1211.55</v>
      </c>
      <c r="G18" s="223">
        <f>G17+E18-F18</f>
        <v>18931342.259999998</v>
      </c>
      <c r="H18" s="224" t="s">
        <v>153</v>
      </c>
      <c r="I18" s="225">
        <v>4</v>
      </c>
      <c r="J18" s="97">
        <v>43192</v>
      </c>
    </row>
    <row r="19" spans="1:10" s="226" customFormat="1">
      <c r="A19" s="97">
        <v>43192</v>
      </c>
      <c r="B19" s="220" t="s">
        <v>150</v>
      </c>
      <c r="C19" s="74" t="s">
        <v>151</v>
      </c>
      <c r="D19" s="74" t="s">
        <v>154</v>
      </c>
      <c r="E19" s="221"/>
      <c r="F19" s="222">
        <v>1211.55</v>
      </c>
      <c r="G19" s="223">
        <f t="shared" ref="G19:G82" si="0">G18+E19-F19</f>
        <v>18930130.709999997</v>
      </c>
      <c r="H19" s="71" t="s">
        <v>153</v>
      </c>
      <c r="I19" s="225">
        <v>4</v>
      </c>
      <c r="J19" s="97">
        <v>43192</v>
      </c>
    </row>
    <row r="20" spans="1:10" s="226" customFormat="1">
      <c r="A20" s="97">
        <v>43192</v>
      </c>
      <c r="B20" s="220" t="s">
        <v>150</v>
      </c>
      <c r="C20" s="74" t="s">
        <v>61</v>
      </c>
      <c r="D20" s="74" t="s">
        <v>155</v>
      </c>
      <c r="E20" s="221"/>
      <c r="F20" s="222">
        <v>198360</v>
      </c>
      <c r="G20" s="223">
        <f t="shared" si="0"/>
        <v>18731770.709999997</v>
      </c>
      <c r="H20" s="71" t="s">
        <v>153</v>
      </c>
      <c r="I20" s="225">
        <v>4</v>
      </c>
      <c r="J20" s="97">
        <v>43192</v>
      </c>
    </row>
    <row r="21" spans="1:10" s="226" customFormat="1">
      <c r="A21" s="97">
        <v>43192</v>
      </c>
      <c r="B21" s="220" t="s">
        <v>150</v>
      </c>
      <c r="C21" s="66" t="s">
        <v>156</v>
      </c>
      <c r="D21" s="66" t="s">
        <v>156</v>
      </c>
      <c r="E21" s="221"/>
      <c r="F21" s="222">
        <v>5</v>
      </c>
      <c r="G21" s="223">
        <f t="shared" si="0"/>
        <v>18731765.709999997</v>
      </c>
      <c r="H21" s="66" t="s">
        <v>156</v>
      </c>
      <c r="I21" s="225">
        <v>4</v>
      </c>
      <c r="J21" s="97">
        <v>43192</v>
      </c>
    </row>
    <row r="22" spans="1:10" s="226" customFormat="1">
      <c r="A22" s="97">
        <v>43192</v>
      </c>
      <c r="B22" s="220" t="s">
        <v>150</v>
      </c>
      <c r="C22" s="66" t="s">
        <v>157</v>
      </c>
      <c r="D22" s="66" t="s">
        <v>157</v>
      </c>
      <c r="E22" s="221"/>
      <c r="F22" s="222">
        <v>0.8</v>
      </c>
      <c r="G22" s="223">
        <f t="shared" si="0"/>
        <v>18731764.909999996</v>
      </c>
      <c r="H22" s="66" t="s">
        <v>157</v>
      </c>
      <c r="I22" s="225">
        <v>4</v>
      </c>
      <c r="J22" s="97">
        <v>43192</v>
      </c>
    </row>
    <row r="23" spans="1:10" s="226" customFormat="1">
      <c r="A23" s="97">
        <v>43192</v>
      </c>
      <c r="B23" s="220" t="s">
        <v>150</v>
      </c>
      <c r="C23" s="227" t="s">
        <v>144</v>
      </c>
      <c r="D23" s="74" t="s">
        <v>158</v>
      </c>
      <c r="E23" s="221"/>
      <c r="F23" s="222">
        <v>116000</v>
      </c>
      <c r="G23" s="223">
        <f t="shared" si="0"/>
        <v>18615764.909999996</v>
      </c>
      <c r="H23" s="71" t="s">
        <v>153</v>
      </c>
      <c r="I23" s="225">
        <v>4</v>
      </c>
      <c r="J23" s="97">
        <v>43192</v>
      </c>
    </row>
    <row r="24" spans="1:10" s="226" customFormat="1">
      <c r="A24" s="97">
        <v>43192</v>
      </c>
      <c r="B24" s="220" t="s">
        <v>150</v>
      </c>
      <c r="C24" s="227" t="s">
        <v>61</v>
      </c>
      <c r="D24" s="74" t="s">
        <v>155</v>
      </c>
      <c r="E24" s="221"/>
      <c r="F24" s="222">
        <v>58000</v>
      </c>
      <c r="G24" s="223">
        <f t="shared" si="0"/>
        <v>18557764.909999996</v>
      </c>
      <c r="H24" s="224" t="s">
        <v>153</v>
      </c>
      <c r="I24" s="225">
        <v>4</v>
      </c>
      <c r="J24" s="97">
        <v>43192</v>
      </c>
    </row>
    <row r="25" spans="1:10" s="226" customFormat="1">
      <c r="A25" s="97">
        <v>43192</v>
      </c>
      <c r="B25" s="220" t="s">
        <v>150</v>
      </c>
      <c r="C25" s="66" t="s">
        <v>156</v>
      </c>
      <c r="D25" s="66" t="s">
        <v>156</v>
      </c>
      <c r="E25" s="221"/>
      <c r="F25" s="222">
        <v>5</v>
      </c>
      <c r="G25" s="223">
        <f t="shared" si="0"/>
        <v>18557759.909999996</v>
      </c>
      <c r="H25" s="66" t="s">
        <v>156</v>
      </c>
      <c r="I25" s="225">
        <v>4</v>
      </c>
      <c r="J25" s="97">
        <v>43192</v>
      </c>
    </row>
    <row r="26" spans="1:10" s="226" customFormat="1">
      <c r="A26" s="97">
        <v>43192</v>
      </c>
      <c r="B26" s="220" t="s">
        <v>150</v>
      </c>
      <c r="C26" s="66" t="s">
        <v>157</v>
      </c>
      <c r="D26" s="66" t="s">
        <v>157</v>
      </c>
      <c r="E26" s="221"/>
      <c r="F26" s="222">
        <v>0.8</v>
      </c>
      <c r="G26" s="223">
        <f t="shared" si="0"/>
        <v>18557759.109999996</v>
      </c>
      <c r="H26" s="66" t="s">
        <v>157</v>
      </c>
      <c r="I26" s="225">
        <v>4</v>
      </c>
      <c r="J26" s="97">
        <v>43192</v>
      </c>
    </row>
    <row r="27" spans="1:10" s="226" customFormat="1" ht="26.25">
      <c r="A27" s="97">
        <v>43193</v>
      </c>
      <c r="B27" s="220" t="s">
        <v>150</v>
      </c>
      <c r="C27" s="98" t="s">
        <v>48</v>
      </c>
      <c r="D27" s="228" t="s">
        <v>159</v>
      </c>
      <c r="E27" s="221"/>
      <c r="F27" s="222">
        <v>151740</v>
      </c>
      <c r="G27" s="223">
        <f t="shared" si="0"/>
        <v>18406019.109999996</v>
      </c>
      <c r="H27" s="224" t="s">
        <v>153</v>
      </c>
      <c r="I27" s="225">
        <v>4</v>
      </c>
      <c r="J27" s="97">
        <v>43193</v>
      </c>
    </row>
    <row r="28" spans="1:10" s="226" customFormat="1">
      <c r="A28" s="97">
        <v>43193</v>
      </c>
      <c r="B28" s="220" t="s">
        <v>150</v>
      </c>
      <c r="C28" s="66" t="s">
        <v>156</v>
      </c>
      <c r="D28" s="66" t="s">
        <v>156</v>
      </c>
      <c r="E28" s="221"/>
      <c r="F28" s="222">
        <v>5</v>
      </c>
      <c r="G28" s="223">
        <f t="shared" si="0"/>
        <v>18406014.109999996</v>
      </c>
      <c r="H28" s="66" t="s">
        <v>156</v>
      </c>
      <c r="I28" s="225">
        <v>4</v>
      </c>
      <c r="J28" s="97">
        <v>43193</v>
      </c>
    </row>
    <row r="29" spans="1:10" s="226" customFormat="1">
      <c r="A29" s="97">
        <v>43193</v>
      </c>
      <c r="B29" s="220" t="s">
        <v>150</v>
      </c>
      <c r="C29" s="66" t="s">
        <v>157</v>
      </c>
      <c r="D29" s="66" t="s">
        <v>157</v>
      </c>
      <c r="E29" s="221"/>
      <c r="F29" s="222">
        <v>0.8</v>
      </c>
      <c r="G29" s="223">
        <f t="shared" si="0"/>
        <v>18406013.309999995</v>
      </c>
      <c r="H29" s="66" t="s">
        <v>157</v>
      </c>
      <c r="I29" s="225">
        <v>4</v>
      </c>
      <c r="J29" s="97">
        <v>43193</v>
      </c>
    </row>
    <row r="30" spans="1:10" s="226" customFormat="1">
      <c r="A30" s="97">
        <v>43193</v>
      </c>
      <c r="B30" s="220" t="s">
        <v>150</v>
      </c>
      <c r="C30" s="74" t="s">
        <v>160</v>
      </c>
      <c r="D30" s="229" t="s">
        <v>161</v>
      </c>
      <c r="E30" s="221"/>
      <c r="F30" s="222">
        <v>740</v>
      </c>
      <c r="G30" s="223">
        <f t="shared" si="0"/>
        <v>18405273.309999995</v>
      </c>
      <c r="H30" s="224" t="s">
        <v>153</v>
      </c>
      <c r="I30" s="225">
        <v>4</v>
      </c>
      <c r="J30" s="97">
        <v>43193</v>
      </c>
    </row>
    <row r="31" spans="1:10" s="226" customFormat="1">
      <c r="A31" s="97">
        <v>43193</v>
      </c>
      <c r="B31" s="220" t="s">
        <v>150</v>
      </c>
      <c r="C31" s="74" t="s">
        <v>56</v>
      </c>
      <c r="D31" s="229" t="s">
        <v>162</v>
      </c>
      <c r="E31" s="221"/>
      <c r="F31" s="222">
        <v>625</v>
      </c>
      <c r="G31" s="223">
        <f t="shared" si="0"/>
        <v>18404648.309999995</v>
      </c>
      <c r="H31" s="224" t="s">
        <v>153</v>
      </c>
      <c r="I31" s="225">
        <v>4</v>
      </c>
      <c r="J31" s="97">
        <v>43193</v>
      </c>
    </row>
    <row r="32" spans="1:10" s="226" customFormat="1">
      <c r="A32" s="97">
        <v>43194</v>
      </c>
      <c r="B32" s="230" t="s">
        <v>163</v>
      </c>
      <c r="C32" s="98" t="s">
        <v>164</v>
      </c>
      <c r="D32" s="229" t="s">
        <v>165</v>
      </c>
      <c r="E32" s="221"/>
      <c r="F32" s="222">
        <v>12500</v>
      </c>
      <c r="G32" s="223">
        <f t="shared" si="0"/>
        <v>18392148.309999995</v>
      </c>
      <c r="H32" s="224" t="s">
        <v>153</v>
      </c>
      <c r="I32" s="225">
        <v>4</v>
      </c>
      <c r="J32" s="97">
        <v>43194</v>
      </c>
    </row>
    <row r="33" spans="1:11" s="226" customFormat="1">
      <c r="A33" s="97">
        <v>43195</v>
      </c>
      <c r="B33" s="220" t="s">
        <v>150</v>
      </c>
      <c r="C33" s="98" t="s">
        <v>166</v>
      </c>
      <c r="D33" s="74" t="s">
        <v>167</v>
      </c>
      <c r="E33" s="222"/>
      <c r="F33" s="222">
        <v>244296</v>
      </c>
      <c r="G33" s="223">
        <f t="shared" si="0"/>
        <v>18147852.309999995</v>
      </c>
      <c r="H33" s="224" t="s">
        <v>153</v>
      </c>
      <c r="I33" s="225">
        <v>4</v>
      </c>
      <c r="J33" s="97">
        <v>43195</v>
      </c>
    </row>
    <row r="34" spans="1:11" s="226" customFormat="1">
      <c r="A34" s="97">
        <v>43195</v>
      </c>
      <c r="B34" s="220" t="s">
        <v>150</v>
      </c>
      <c r="C34" s="66" t="s">
        <v>156</v>
      </c>
      <c r="D34" s="66" t="s">
        <v>156</v>
      </c>
      <c r="E34" s="222"/>
      <c r="F34" s="222">
        <v>5</v>
      </c>
      <c r="G34" s="223">
        <f t="shared" si="0"/>
        <v>18147847.309999995</v>
      </c>
      <c r="H34" s="66" t="s">
        <v>156</v>
      </c>
      <c r="I34" s="225">
        <v>4</v>
      </c>
      <c r="J34" s="97">
        <v>43195</v>
      </c>
    </row>
    <row r="35" spans="1:11" s="226" customFormat="1">
      <c r="A35" s="97">
        <v>43195</v>
      </c>
      <c r="B35" s="220" t="s">
        <v>150</v>
      </c>
      <c r="C35" s="66" t="s">
        <v>157</v>
      </c>
      <c r="D35" s="66" t="s">
        <v>157</v>
      </c>
      <c r="E35" s="222"/>
      <c r="F35" s="222">
        <v>0.8</v>
      </c>
      <c r="G35" s="223">
        <f t="shared" si="0"/>
        <v>18147846.509999994</v>
      </c>
      <c r="H35" s="66" t="s">
        <v>157</v>
      </c>
      <c r="I35" s="225">
        <v>4</v>
      </c>
      <c r="J35" s="97">
        <v>43195</v>
      </c>
    </row>
    <row r="36" spans="1:11" s="226" customFormat="1">
      <c r="A36" s="97">
        <v>43195</v>
      </c>
      <c r="B36" s="220" t="s">
        <v>150</v>
      </c>
      <c r="C36" s="98" t="s">
        <v>168</v>
      </c>
      <c r="D36" s="74" t="s">
        <v>169</v>
      </c>
      <c r="E36" s="222"/>
      <c r="F36" s="222">
        <v>10208</v>
      </c>
      <c r="G36" s="223">
        <f t="shared" si="0"/>
        <v>18137638.509999994</v>
      </c>
      <c r="H36" s="71" t="s">
        <v>153</v>
      </c>
      <c r="I36" s="225">
        <v>4</v>
      </c>
      <c r="J36" s="97">
        <v>43195</v>
      </c>
    </row>
    <row r="37" spans="1:11" s="226" customFormat="1">
      <c r="A37" s="97">
        <v>43195</v>
      </c>
      <c r="B37" s="220" t="s">
        <v>150</v>
      </c>
      <c r="C37" s="66" t="s">
        <v>156</v>
      </c>
      <c r="D37" s="66" t="s">
        <v>156</v>
      </c>
      <c r="E37" s="221"/>
      <c r="F37" s="222">
        <v>5</v>
      </c>
      <c r="G37" s="223">
        <f t="shared" si="0"/>
        <v>18137633.509999994</v>
      </c>
      <c r="H37" s="66" t="s">
        <v>156</v>
      </c>
      <c r="I37" s="225">
        <v>4</v>
      </c>
      <c r="J37" s="97">
        <v>43195</v>
      </c>
      <c r="K37" s="226" t="s">
        <v>143</v>
      </c>
    </row>
    <row r="38" spans="1:11" s="226" customFormat="1">
      <c r="A38" s="97">
        <v>43195</v>
      </c>
      <c r="B38" s="220" t="s">
        <v>150</v>
      </c>
      <c r="C38" s="66" t="s">
        <v>157</v>
      </c>
      <c r="D38" s="66" t="s">
        <v>157</v>
      </c>
      <c r="E38" s="221"/>
      <c r="F38" s="222">
        <v>0.8</v>
      </c>
      <c r="G38" s="223">
        <f t="shared" si="0"/>
        <v>18137632.709999993</v>
      </c>
      <c r="H38" s="66" t="s">
        <v>157</v>
      </c>
      <c r="I38" s="225">
        <v>4</v>
      </c>
      <c r="J38" s="97">
        <v>43195</v>
      </c>
      <c r="K38" s="226" t="s">
        <v>143</v>
      </c>
    </row>
    <row r="39" spans="1:11" s="226" customFormat="1">
      <c r="A39" s="97">
        <v>43195</v>
      </c>
      <c r="B39" s="231" t="s">
        <v>170</v>
      </c>
      <c r="C39" s="98" t="s">
        <v>171</v>
      </c>
      <c r="D39" s="229" t="s">
        <v>172</v>
      </c>
      <c r="E39" s="221"/>
      <c r="F39" s="222">
        <v>143.75</v>
      </c>
      <c r="G39" s="223">
        <f t="shared" si="0"/>
        <v>18137488.959999993</v>
      </c>
      <c r="H39" s="224" t="s">
        <v>153</v>
      </c>
      <c r="I39" s="225">
        <v>4</v>
      </c>
      <c r="J39" s="97">
        <v>43195</v>
      </c>
      <c r="K39" s="226" t="s">
        <v>143</v>
      </c>
    </row>
    <row r="40" spans="1:11" s="226" customFormat="1">
      <c r="A40" s="97">
        <v>43195</v>
      </c>
      <c r="B40" s="231" t="s">
        <v>170</v>
      </c>
      <c r="C40" s="66" t="s">
        <v>156</v>
      </c>
      <c r="D40" s="66" t="s">
        <v>156</v>
      </c>
      <c r="E40" s="221"/>
      <c r="F40" s="222">
        <v>5</v>
      </c>
      <c r="G40" s="223">
        <f t="shared" si="0"/>
        <v>18137483.959999993</v>
      </c>
      <c r="H40" s="66" t="s">
        <v>156</v>
      </c>
      <c r="I40" s="225">
        <v>4</v>
      </c>
      <c r="J40" s="97">
        <v>43195</v>
      </c>
      <c r="K40" s="226" t="s">
        <v>143</v>
      </c>
    </row>
    <row r="41" spans="1:11" s="226" customFormat="1">
      <c r="A41" s="97">
        <v>43195</v>
      </c>
      <c r="B41" s="231" t="s">
        <v>170</v>
      </c>
      <c r="C41" s="66" t="s">
        <v>157</v>
      </c>
      <c r="D41" s="66" t="s">
        <v>157</v>
      </c>
      <c r="E41" s="221"/>
      <c r="F41" s="222">
        <v>0.8</v>
      </c>
      <c r="G41" s="223">
        <f t="shared" si="0"/>
        <v>18137483.159999993</v>
      </c>
      <c r="H41" s="66" t="s">
        <v>157</v>
      </c>
      <c r="I41" s="225">
        <v>4</v>
      </c>
      <c r="J41" s="97">
        <v>43195</v>
      </c>
      <c r="K41" s="226" t="s">
        <v>143</v>
      </c>
    </row>
    <row r="42" spans="1:11" s="226" customFormat="1">
      <c r="A42" s="97">
        <v>43195</v>
      </c>
      <c r="B42" s="231" t="s">
        <v>170</v>
      </c>
      <c r="C42" s="98" t="s">
        <v>173</v>
      </c>
      <c r="D42" s="229" t="s">
        <v>174</v>
      </c>
      <c r="E42" s="221"/>
      <c r="F42" s="222">
        <v>20</v>
      </c>
      <c r="G42" s="223">
        <f t="shared" si="0"/>
        <v>18137463.159999993</v>
      </c>
      <c r="H42" s="224" t="s">
        <v>153</v>
      </c>
      <c r="I42" s="225">
        <v>4</v>
      </c>
      <c r="J42" s="97">
        <v>43195</v>
      </c>
    </row>
    <row r="43" spans="1:11" s="226" customFormat="1">
      <c r="A43" s="97">
        <v>43195</v>
      </c>
      <c r="B43" s="231" t="s">
        <v>170</v>
      </c>
      <c r="C43" s="66" t="s">
        <v>156</v>
      </c>
      <c r="D43" s="66" t="s">
        <v>156</v>
      </c>
      <c r="E43" s="221"/>
      <c r="F43" s="222">
        <v>5</v>
      </c>
      <c r="G43" s="223">
        <f t="shared" si="0"/>
        <v>18137458.159999993</v>
      </c>
      <c r="H43" s="66" t="s">
        <v>156</v>
      </c>
      <c r="I43" s="225">
        <v>4</v>
      </c>
      <c r="J43" s="97">
        <v>43195</v>
      </c>
    </row>
    <row r="44" spans="1:11" s="226" customFormat="1">
      <c r="A44" s="97">
        <v>43195</v>
      </c>
      <c r="B44" s="231" t="s">
        <v>170</v>
      </c>
      <c r="C44" s="66" t="s">
        <v>157</v>
      </c>
      <c r="D44" s="66" t="s">
        <v>157</v>
      </c>
      <c r="E44" s="221"/>
      <c r="F44" s="222">
        <v>0.8</v>
      </c>
      <c r="G44" s="223">
        <f t="shared" si="0"/>
        <v>18137457.359999992</v>
      </c>
      <c r="H44" s="66" t="s">
        <v>157</v>
      </c>
      <c r="I44" s="225">
        <v>4</v>
      </c>
      <c r="J44" s="97">
        <v>43195</v>
      </c>
    </row>
    <row r="45" spans="1:11" s="226" customFormat="1">
      <c r="A45" s="97">
        <v>43195</v>
      </c>
      <c r="B45" s="231" t="s">
        <v>170</v>
      </c>
      <c r="C45" s="98" t="s">
        <v>171</v>
      </c>
      <c r="D45" s="229" t="s">
        <v>175</v>
      </c>
      <c r="E45" s="221"/>
      <c r="F45" s="222">
        <v>-143.75</v>
      </c>
      <c r="G45" s="223">
        <f t="shared" si="0"/>
        <v>18137601.109999992</v>
      </c>
      <c r="H45" s="71" t="s">
        <v>176</v>
      </c>
      <c r="I45" s="225">
        <v>4</v>
      </c>
      <c r="J45" s="97">
        <v>43195</v>
      </c>
    </row>
    <row r="46" spans="1:11" s="226" customFormat="1">
      <c r="A46" s="97">
        <v>43195</v>
      </c>
      <c r="B46" s="231" t="s">
        <v>150</v>
      </c>
      <c r="C46" s="98" t="s">
        <v>177</v>
      </c>
      <c r="D46" s="229" t="s">
        <v>178</v>
      </c>
      <c r="E46" s="221"/>
      <c r="F46" s="222">
        <v>7969.2</v>
      </c>
      <c r="G46" s="223">
        <f t="shared" si="0"/>
        <v>18129631.909999993</v>
      </c>
      <c r="H46" s="71" t="s">
        <v>153</v>
      </c>
      <c r="I46" s="225">
        <v>4</v>
      </c>
      <c r="J46" s="97">
        <v>43195</v>
      </c>
    </row>
    <row r="47" spans="1:11" s="226" customFormat="1">
      <c r="A47" s="97">
        <v>43195</v>
      </c>
      <c r="B47" s="231" t="s">
        <v>150</v>
      </c>
      <c r="C47" s="66" t="s">
        <v>156</v>
      </c>
      <c r="D47" s="66" t="s">
        <v>156</v>
      </c>
      <c r="E47" s="221"/>
      <c r="F47" s="222">
        <v>5</v>
      </c>
      <c r="G47" s="223">
        <f t="shared" si="0"/>
        <v>18129626.909999993</v>
      </c>
      <c r="H47" s="66" t="s">
        <v>156</v>
      </c>
      <c r="I47" s="225">
        <v>4</v>
      </c>
      <c r="J47" s="97">
        <v>43195</v>
      </c>
    </row>
    <row r="48" spans="1:11" s="226" customFormat="1">
      <c r="A48" s="97">
        <v>43195</v>
      </c>
      <c r="B48" s="231" t="s">
        <v>150</v>
      </c>
      <c r="C48" s="66" t="s">
        <v>157</v>
      </c>
      <c r="D48" s="66" t="s">
        <v>157</v>
      </c>
      <c r="E48" s="221"/>
      <c r="F48" s="222">
        <v>0.8</v>
      </c>
      <c r="G48" s="223">
        <f t="shared" si="0"/>
        <v>18129626.109999992</v>
      </c>
      <c r="H48" s="66" t="s">
        <v>157</v>
      </c>
      <c r="I48" s="225">
        <v>4</v>
      </c>
      <c r="J48" s="97">
        <v>43195</v>
      </c>
    </row>
    <row r="49" spans="1:11" s="226" customFormat="1">
      <c r="A49" s="97"/>
      <c r="B49" s="232"/>
      <c r="C49" s="74"/>
      <c r="D49" s="229" t="s">
        <v>28</v>
      </c>
      <c r="E49" s="222">
        <v>2073</v>
      </c>
      <c r="F49" s="222"/>
      <c r="G49" s="223">
        <f t="shared" si="0"/>
        <v>18131699.109999992</v>
      </c>
      <c r="H49" s="224" t="s">
        <v>179</v>
      </c>
      <c r="I49" s="225">
        <v>4</v>
      </c>
      <c r="J49" s="97"/>
    </row>
    <row r="50" spans="1:11" s="226" customFormat="1">
      <c r="A50" s="97">
        <v>43196</v>
      </c>
      <c r="B50" s="231" t="s">
        <v>150</v>
      </c>
      <c r="C50" s="98" t="s">
        <v>160</v>
      </c>
      <c r="D50" s="229" t="s">
        <v>32</v>
      </c>
      <c r="E50" s="221"/>
      <c r="F50" s="222">
        <v>775</v>
      </c>
      <c r="G50" s="223">
        <f t="shared" si="0"/>
        <v>18130924.109999992</v>
      </c>
      <c r="H50" s="224" t="s">
        <v>153</v>
      </c>
      <c r="I50" s="225">
        <v>4</v>
      </c>
      <c r="J50" s="97">
        <v>43196</v>
      </c>
    </row>
    <row r="51" spans="1:11" s="226" customFormat="1">
      <c r="A51" s="97">
        <v>43196</v>
      </c>
      <c r="B51" s="220" t="s">
        <v>180</v>
      </c>
      <c r="C51" s="98" t="s">
        <v>89</v>
      </c>
      <c r="D51" s="229" t="s">
        <v>30</v>
      </c>
      <c r="E51" s="221"/>
      <c r="F51" s="222">
        <v>8541</v>
      </c>
      <c r="G51" s="223">
        <f t="shared" si="0"/>
        <v>18122383.109999992</v>
      </c>
      <c r="H51" s="71" t="s">
        <v>153</v>
      </c>
      <c r="I51" s="225">
        <v>4</v>
      </c>
      <c r="J51" s="97">
        <v>43196</v>
      </c>
    </row>
    <row r="52" spans="1:11" s="226" customFormat="1">
      <c r="A52" s="97">
        <v>43196</v>
      </c>
      <c r="B52" s="231" t="s">
        <v>150</v>
      </c>
      <c r="C52" s="98" t="s">
        <v>151</v>
      </c>
      <c r="D52" s="229" t="s">
        <v>181</v>
      </c>
      <c r="E52" s="221"/>
      <c r="F52" s="222">
        <v>1211.55</v>
      </c>
      <c r="G52" s="223">
        <f t="shared" si="0"/>
        <v>18121171.559999991</v>
      </c>
      <c r="H52" s="71" t="s">
        <v>153</v>
      </c>
      <c r="I52" s="225">
        <v>4</v>
      </c>
      <c r="J52" s="97">
        <v>43196</v>
      </c>
    </row>
    <row r="53" spans="1:11" s="226" customFormat="1">
      <c r="A53" s="97">
        <v>43199</v>
      </c>
      <c r="B53" s="231" t="s">
        <v>150</v>
      </c>
      <c r="C53" s="98" t="s">
        <v>151</v>
      </c>
      <c r="D53" s="229" t="s">
        <v>182</v>
      </c>
      <c r="E53" s="221"/>
      <c r="F53" s="222">
        <v>1211.55</v>
      </c>
      <c r="G53" s="223">
        <f t="shared" si="0"/>
        <v>18119960.00999999</v>
      </c>
      <c r="H53" s="224" t="s">
        <v>153</v>
      </c>
      <c r="I53" s="225">
        <v>4</v>
      </c>
      <c r="J53" s="97">
        <v>43199</v>
      </c>
    </row>
    <row r="54" spans="1:11" s="226" customFormat="1">
      <c r="A54" s="97">
        <v>43199</v>
      </c>
      <c r="B54" s="231" t="s">
        <v>150</v>
      </c>
      <c r="C54" s="98" t="s">
        <v>183</v>
      </c>
      <c r="D54" s="74" t="s">
        <v>184</v>
      </c>
      <c r="E54" s="221"/>
      <c r="F54" s="222">
        <v>63137.85</v>
      </c>
      <c r="G54" s="223">
        <f t="shared" si="0"/>
        <v>18056822.159999989</v>
      </c>
      <c r="H54" s="71" t="s">
        <v>153</v>
      </c>
      <c r="I54" s="225">
        <v>4</v>
      </c>
      <c r="J54" s="97">
        <v>43199</v>
      </c>
    </row>
    <row r="55" spans="1:11" s="226" customFormat="1">
      <c r="A55" s="97">
        <v>43200</v>
      </c>
      <c r="B55" s="231" t="s">
        <v>150</v>
      </c>
      <c r="C55" s="66" t="s">
        <v>156</v>
      </c>
      <c r="D55" s="66" t="s">
        <v>156</v>
      </c>
      <c r="E55" s="221"/>
      <c r="F55" s="222">
        <v>5</v>
      </c>
      <c r="G55" s="223">
        <f t="shared" si="0"/>
        <v>18056817.159999989</v>
      </c>
      <c r="H55" s="66" t="s">
        <v>156</v>
      </c>
      <c r="I55" s="225">
        <v>4</v>
      </c>
      <c r="J55" s="97">
        <v>43200</v>
      </c>
    </row>
    <row r="56" spans="1:11" s="226" customFormat="1">
      <c r="A56" s="97">
        <v>43200</v>
      </c>
      <c r="B56" s="231" t="s">
        <v>150</v>
      </c>
      <c r="C56" s="66" t="s">
        <v>157</v>
      </c>
      <c r="D56" s="66" t="s">
        <v>157</v>
      </c>
      <c r="E56" s="221"/>
      <c r="F56" s="222">
        <v>0.8</v>
      </c>
      <c r="G56" s="223">
        <f t="shared" si="0"/>
        <v>18056816.359999988</v>
      </c>
      <c r="H56" s="66" t="s">
        <v>157</v>
      </c>
      <c r="I56" s="225">
        <v>4</v>
      </c>
      <c r="J56" s="97">
        <v>43200</v>
      </c>
    </row>
    <row r="57" spans="1:11" s="226" customFormat="1">
      <c r="A57" s="97">
        <v>43200</v>
      </c>
      <c r="B57" s="231" t="s">
        <v>150</v>
      </c>
      <c r="C57" s="98" t="s">
        <v>183</v>
      </c>
      <c r="D57" s="74" t="s">
        <v>185</v>
      </c>
      <c r="E57" s="221"/>
      <c r="F57" s="222">
        <v>63137.85</v>
      </c>
      <c r="G57" s="223">
        <f t="shared" si="0"/>
        <v>17993678.509999987</v>
      </c>
      <c r="H57" s="71" t="s">
        <v>153</v>
      </c>
      <c r="I57" s="225">
        <v>4</v>
      </c>
      <c r="J57" s="97">
        <v>43200</v>
      </c>
    </row>
    <row r="58" spans="1:11" s="226" customFormat="1">
      <c r="A58" s="97">
        <v>43200</v>
      </c>
      <c r="B58" s="231" t="s">
        <v>150</v>
      </c>
      <c r="C58" s="66" t="s">
        <v>156</v>
      </c>
      <c r="D58" s="66" t="s">
        <v>156</v>
      </c>
      <c r="E58" s="221"/>
      <c r="F58" s="222">
        <v>5</v>
      </c>
      <c r="G58" s="223">
        <f t="shared" si="0"/>
        <v>17993673.509999987</v>
      </c>
      <c r="H58" s="66" t="s">
        <v>156</v>
      </c>
      <c r="I58" s="225">
        <v>4</v>
      </c>
      <c r="J58" s="97">
        <v>43200</v>
      </c>
    </row>
    <row r="59" spans="1:11" s="226" customFormat="1">
      <c r="A59" s="97">
        <v>43200</v>
      </c>
      <c r="B59" s="231" t="s">
        <v>150</v>
      </c>
      <c r="C59" s="66" t="s">
        <v>157</v>
      </c>
      <c r="D59" s="66" t="s">
        <v>157</v>
      </c>
      <c r="E59" s="221"/>
      <c r="F59" s="222">
        <v>0.8</v>
      </c>
      <c r="G59" s="223">
        <f t="shared" si="0"/>
        <v>17993672.709999986</v>
      </c>
      <c r="H59" s="66" t="s">
        <v>157</v>
      </c>
      <c r="I59" s="225">
        <v>4</v>
      </c>
      <c r="J59" s="97">
        <v>43200</v>
      </c>
      <c r="K59" s="226" t="s">
        <v>145</v>
      </c>
    </row>
    <row r="60" spans="1:11" s="226" customFormat="1">
      <c r="A60" s="97">
        <v>43200</v>
      </c>
      <c r="B60" s="231" t="s">
        <v>150</v>
      </c>
      <c r="C60" s="98" t="s">
        <v>183</v>
      </c>
      <c r="D60" s="74" t="s">
        <v>186</v>
      </c>
      <c r="E60" s="221"/>
      <c r="F60" s="222">
        <v>63137.85</v>
      </c>
      <c r="G60" s="223">
        <f t="shared" si="0"/>
        <v>17930534.859999985</v>
      </c>
      <c r="H60" s="71" t="s">
        <v>153</v>
      </c>
      <c r="I60" s="225">
        <v>4</v>
      </c>
      <c r="J60" s="97">
        <v>43200</v>
      </c>
      <c r="K60" s="226" t="s">
        <v>145</v>
      </c>
    </row>
    <row r="61" spans="1:11" s="226" customFormat="1">
      <c r="A61" s="97">
        <v>43200</v>
      </c>
      <c r="B61" s="231" t="s">
        <v>150</v>
      </c>
      <c r="C61" s="66" t="s">
        <v>156</v>
      </c>
      <c r="D61" s="66" t="s">
        <v>156</v>
      </c>
      <c r="E61" s="221"/>
      <c r="F61" s="222">
        <v>5</v>
      </c>
      <c r="G61" s="223">
        <f t="shared" si="0"/>
        <v>17930529.859999985</v>
      </c>
      <c r="H61" s="66" t="s">
        <v>156</v>
      </c>
      <c r="I61" s="225">
        <v>4</v>
      </c>
      <c r="J61" s="97">
        <v>43200</v>
      </c>
      <c r="K61" s="226" t="s">
        <v>145</v>
      </c>
    </row>
    <row r="62" spans="1:11" s="226" customFormat="1">
      <c r="A62" s="97">
        <v>43200</v>
      </c>
      <c r="B62" s="231" t="s">
        <v>150</v>
      </c>
      <c r="C62" s="66" t="s">
        <v>157</v>
      </c>
      <c r="D62" s="66" t="s">
        <v>157</v>
      </c>
      <c r="E62" s="221"/>
      <c r="F62" s="222">
        <v>0.8</v>
      </c>
      <c r="G62" s="223">
        <f t="shared" si="0"/>
        <v>17930529.059999984</v>
      </c>
      <c r="H62" s="66" t="s">
        <v>157</v>
      </c>
      <c r="I62" s="225">
        <v>4</v>
      </c>
      <c r="J62" s="97">
        <v>43200</v>
      </c>
    </row>
    <row r="63" spans="1:11" s="226" customFormat="1">
      <c r="A63" s="97">
        <v>43200</v>
      </c>
      <c r="B63" s="231" t="s">
        <v>150</v>
      </c>
      <c r="C63" s="98" t="s">
        <v>144</v>
      </c>
      <c r="D63" s="74" t="s">
        <v>187</v>
      </c>
      <c r="E63" s="221"/>
      <c r="F63" s="222">
        <v>98820.86</v>
      </c>
      <c r="G63" s="223">
        <f t="shared" si="0"/>
        <v>17831708.199999984</v>
      </c>
      <c r="H63" s="71" t="s">
        <v>153</v>
      </c>
      <c r="I63" s="225">
        <v>4</v>
      </c>
      <c r="J63" s="97">
        <v>43200</v>
      </c>
      <c r="K63" s="226" t="s">
        <v>145</v>
      </c>
    </row>
    <row r="64" spans="1:11" s="226" customFormat="1">
      <c r="A64" s="97">
        <v>43200</v>
      </c>
      <c r="B64" s="231" t="s">
        <v>150</v>
      </c>
      <c r="C64" s="98" t="s">
        <v>53</v>
      </c>
      <c r="D64" s="74" t="s">
        <v>188</v>
      </c>
      <c r="E64" s="221"/>
      <c r="F64" s="222">
        <v>12301.22</v>
      </c>
      <c r="G64" s="223">
        <f t="shared" si="0"/>
        <v>17819406.979999986</v>
      </c>
      <c r="H64" s="71" t="s">
        <v>153</v>
      </c>
      <c r="I64" s="225">
        <v>4</v>
      </c>
      <c r="J64" s="97">
        <v>43200</v>
      </c>
      <c r="K64" s="226" t="s">
        <v>145</v>
      </c>
    </row>
    <row r="65" spans="1:11" s="226" customFormat="1">
      <c r="A65" s="97">
        <v>43200</v>
      </c>
      <c r="B65" s="231" t="s">
        <v>150</v>
      </c>
      <c r="C65" s="66" t="s">
        <v>156</v>
      </c>
      <c r="D65" s="66" t="s">
        <v>156</v>
      </c>
      <c r="E65" s="221"/>
      <c r="F65" s="222">
        <v>5</v>
      </c>
      <c r="G65" s="223">
        <f t="shared" si="0"/>
        <v>17819401.979999986</v>
      </c>
      <c r="H65" s="66" t="s">
        <v>156</v>
      </c>
      <c r="I65" s="225">
        <v>4</v>
      </c>
      <c r="J65" s="97">
        <v>43200</v>
      </c>
      <c r="K65" s="226" t="s">
        <v>145</v>
      </c>
    </row>
    <row r="66" spans="1:11" s="226" customFormat="1">
      <c r="A66" s="97">
        <v>43200</v>
      </c>
      <c r="B66" s="231" t="s">
        <v>150</v>
      </c>
      <c r="C66" s="66" t="s">
        <v>157</v>
      </c>
      <c r="D66" s="66" t="s">
        <v>157</v>
      </c>
      <c r="E66" s="221"/>
      <c r="F66" s="222">
        <v>0.8</v>
      </c>
      <c r="G66" s="223">
        <f t="shared" si="0"/>
        <v>17819401.179999985</v>
      </c>
      <c r="H66" s="66" t="s">
        <v>157</v>
      </c>
      <c r="I66" s="225">
        <v>4</v>
      </c>
      <c r="J66" s="97">
        <v>43200</v>
      </c>
      <c r="K66" s="226" t="s">
        <v>145</v>
      </c>
    </row>
    <row r="67" spans="1:11" s="226" customFormat="1">
      <c r="A67" s="97">
        <v>43200</v>
      </c>
      <c r="B67" s="231" t="s">
        <v>150</v>
      </c>
      <c r="C67" s="74" t="s">
        <v>189</v>
      </c>
      <c r="D67" s="229" t="s">
        <v>190</v>
      </c>
      <c r="E67" s="221"/>
      <c r="F67" s="222">
        <v>2079.3000000000002</v>
      </c>
      <c r="G67" s="223">
        <f t="shared" si="0"/>
        <v>17817321.879999984</v>
      </c>
      <c r="H67" s="71" t="s">
        <v>153</v>
      </c>
      <c r="I67" s="225">
        <v>4</v>
      </c>
      <c r="J67" s="97">
        <v>43200</v>
      </c>
      <c r="K67" s="226" t="s">
        <v>145</v>
      </c>
    </row>
    <row r="68" spans="1:11" s="226" customFormat="1">
      <c r="A68" s="97">
        <v>43200</v>
      </c>
      <c r="B68" s="231" t="s">
        <v>150</v>
      </c>
      <c r="C68" s="74" t="s">
        <v>191</v>
      </c>
      <c r="D68" s="229" t="s">
        <v>192</v>
      </c>
      <c r="E68" s="221"/>
      <c r="F68" s="222">
        <v>2079.3000000000002</v>
      </c>
      <c r="G68" s="223">
        <f t="shared" si="0"/>
        <v>17815242.579999983</v>
      </c>
      <c r="H68" s="71" t="s">
        <v>153</v>
      </c>
      <c r="I68" s="225">
        <v>4</v>
      </c>
      <c r="J68" s="97">
        <v>43200</v>
      </c>
      <c r="K68" s="226" t="s">
        <v>145</v>
      </c>
    </row>
    <row r="69" spans="1:11" s="226" customFormat="1">
      <c r="A69" s="97">
        <v>43200</v>
      </c>
      <c r="B69" s="231" t="s">
        <v>150</v>
      </c>
      <c r="C69" s="74" t="s">
        <v>193</v>
      </c>
      <c r="D69" s="229" t="s">
        <v>194</v>
      </c>
      <c r="E69" s="221"/>
      <c r="F69" s="222">
        <v>2079.3000000000002</v>
      </c>
      <c r="G69" s="223">
        <f t="shared" si="0"/>
        <v>17813163.279999983</v>
      </c>
      <c r="H69" s="71" t="s">
        <v>153</v>
      </c>
      <c r="I69" s="225">
        <v>4</v>
      </c>
      <c r="J69" s="97">
        <v>43200</v>
      </c>
      <c r="K69" s="226" t="s">
        <v>145</v>
      </c>
    </row>
    <row r="70" spans="1:11" s="226" customFormat="1">
      <c r="A70" s="97">
        <v>43200</v>
      </c>
      <c r="B70" s="231" t="s">
        <v>150</v>
      </c>
      <c r="C70" s="74" t="s">
        <v>195</v>
      </c>
      <c r="D70" s="229" t="s">
        <v>196</v>
      </c>
      <c r="E70" s="221"/>
      <c r="F70" s="222">
        <v>2052.75</v>
      </c>
      <c r="G70" s="223">
        <f t="shared" si="0"/>
        <v>17811110.529999983</v>
      </c>
      <c r="H70" s="71" t="s">
        <v>153</v>
      </c>
      <c r="I70" s="225">
        <v>4</v>
      </c>
      <c r="J70" s="97">
        <v>43200</v>
      </c>
    </row>
    <row r="71" spans="1:11" s="226" customFormat="1">
      <c r="A71" s="97">
        <v>43200</v>
      </c>
      <c r="B71" s="231" t="s">
        <v>150</v>
      </c>
      <c r="C71" s="74" t="s">
        <v>197</v>
      </c>
      <c r="D71" s="229" t="s">
        <v>198</v>
      </c>
      <c r="E71" s="221"/>
      <c r="F71" s="222">
        <v>2052.75</v>
      </c>
      <c r="G71" s="223">
        <f t="shared" si="0"/>
        <v>17809057.779999983</v>
      </c>
      <c r="H71" s="71" t="s">
        <v>153</v>
      </c>
      <c r="I71" s="225">
        <v>4</v>
      </c>
      <c r="J71" s="97">
        <v>43200</v>
      </c>
    </row>
    <row r="72" spans="1:11" s="226" customFormat="1">
      <c r="A72" s="97">
        <v>43200</v>
      </c>
      <c r="B72" s="231" t="s">
        <v>150</v>
      </c>
      <c r="C72" s="74" t="s">
        <v>199</v>
      </c>
      <c r="D72" s="229" t="s">
        <v>200</v>
      </c>
      <c r="E72" s="221"/>
      <c r="F72" s="222">
        <v>2052.75</v>
      </c>
      <c r="G72" s="223">
        <f t="shared" si="0"/>
        <v>17807005.029999983</v>
      </c>
      <c r="H72" s="224" t="s">
        <v>153</v>
      </c>
      <c r="I72" s="225">
        <v>4</v>
      </c>
      <c r="J72" s="97">
        <v>43200</v>
      </c>
    </row>
    <row r="73" spans="1:11" s="226" customFormat="1">
      <c r="A73" s="97">
        <v>43200</v>
      </c>
      <c r="B73" s="231" t="s">
        <v>150</v>
      </c>
      <c r="C73" s="74" t="s">
        <v>57</v>
      </c>
      <c r="D73" s="229" t="s">
        <v>201</v>
      </c>
      <c r="E73" s="221"/>
      <c r="F73" s="222">
        <v>2052.75</v>
      </c>
      <c r="G73" s="223">
        <f t="shared" si="0"/>
        <v>17804952.279999983</v>
      </c>
      <c r="H73" s="71" t="s">
        <v>153</v>
      </c>
      <c r="I73" s="225">
        <v>4</v>
      </c>
      <c r="J73" s="97">
        <v>43200</v>
      </c>
      <c r="K73" s="226" t="s">
        <v>146</v>
      </c>
    </row>
    <row r="74" spans="1:11" s="226" customFormat="1">
      <c r="A74" s="97">
        <v>43200</v>
      </c>
      <c r="B74" s="231" t="s">
        <v>150</v>
      </c>
      <c r="C74" s="74" t="s">
        <v>202</v>
      </c>
      <c r="D74" s="74" t="s">
        <v>203</v>
      </c>
      <c r="E74" s="221"/>
      <c r="F74" s="222">
        <v>2079.3000000000002</v>
      </c>
      <c r="G74" s="223">
        <f t="shared" si="0"/>
        <v>17802872.979999982</v>
      </c>
      <c r="H74" s="71" t="s">
        <v>153</v>
      </c>
      <c r="I74" s="225">
        <v>4</v>
      </c>
      <c r="J74" s="97">
        <v>43200</v>
      </c>
      <c r="K74" s="226" t="s">
        <v>146</v>
      </c>
    </row>
    <row r="75" spans="1:11" s="226" customFormat="1">
      <c r="A75" s="97">
        <v>43200</v>
      </c>
      <c r="B75" s="231" t="s">
        <v>150</v>
      </c>
      <c r="C75" s="74" t="s">
        <v>204</v>
      </c>
      <c r="D75" s="229" t="s">
        <v>205</v>
      </c>
      <c r="E75" s="221"/>
      <c r="F75" s="222">
        <v>946.75</v>
      </c>
      <c r="G75" s="223">
        <f t="shared" si="0"/>
        <v>17801926.229999982</v>
      </c>
      <c r="H75" s="224" t="s">
        <v>153</v>
      </c>
      <c r="I75" s="225">
        <v>4</v>
      </c>
      <c r="J75" s="97">
        <v>43200</v>
      </c>
      <c r="K75" s="226" t="s">
        <v>146</v>
      </c>
    </row>
    <row r="76" spans="1:11" s="226" customFormat="1">
      <c r="A76" s="97">
        <v>43201</v>
      </c>
      <c r="B76" s="231" t="s">
        <v>150</v>
      </c>
      <c r="C76" s="74" t="s">
        <v>206</v>
      </c>
      <c r="D76" s="229" t="s">
        <v>207</v>
      </c>
      <c r="E76" s="221"/>
      <c r="F76" s="222">
        <v>928</v>
      </c>
      <c r="G76" s="223">
        <f t="shared" si="0"/>
        <v>17800998.229999982</v>
      </c>
      <c r="H76" s="224" t="s">
        <v>153</v>
      </c>
      <c r="I76" s="225">
        <v>4</v>
      </c>
      <c r="J76" s="97">
        <v>43201</v>
      </c>
    </row>
    <row r="77" spans="1:11" s="226" customFormat="1">
      <c r="A77" s="97">
        <v>43201</v>
      </c>
      <c r="B77" s="231" t="s">
        <v>150</v>
      </c>
      <c r="C77" s="74" t="s">
        <v>206</v>
      </c>
      <c r="D77" s="229" t="s">
        <v>208</v>
      </c>
      <c r="E77" s="221"/>
      <c r="F77" s="222">
        <v>705.6</v>
      </c>
      <c r="G77" s="223">
        <f t="shared" si="0"/>
        <v>17800292.62999998</v>
      </c>
      <c r="H77" s="224" t="s">
        <v>153</v>
      </c>
      <c r="I77" s="225">
        <v>4</v>
      </c>
      <c r="J77" s="97">
        <v>43201</v>
      </c>
    </row>
    <row r="78" spans="1:11" s="226" customFormat="1">
      <c r="A78" s="97">
        <v>43201</v>
      </c>
      <c r="B78" s="231" t="s">
        <v>150</v>
      </c>
      <c r="C78" s="74"/>
      <c r="D78" s="229" t="s">
        <v>209</v>
      </c>
      <c r="E78" s="221"/>
      <c r="F78" s="222">
        <v>235.75</v>
      </c>
      <c r="G78" s="223">
        <f t="shared" si="0"/>
        <v>17800056.87999998</v>
      </c>
      <c r="H78" s="224" t="s">
        <v>153</v>
      </c>
      <c r="I78" s="225">
        <v>4</v>
      </c>
      <c r="J78" s="97">
        <v>43201</v>
      </c>
      <c r="K78" s="226" t="s">
        <v>146</v>
      </c>
    </row>
    <row r="79" spans="1:11" s="226" customFormat="1">
      <c r="A79" s="97">
        <v>43201</v>
      </c>
      <c r="B79" s="231" t="s">
        <v>150</v>
      </c>
      <c r="C79" s="74"/>
      <c r="D79" s="229" t="s">
        <v>210</v>
      </c>
      <c r="E79" s="221"/>
      <c r="F79" s="222">
        <v>126.5</v>
      </c>
      <c r="G79" s="223">
        <f t="shared" si="0"/>
        <v>17799930.37999998</v>
      </c>
      <c r="H79" s="233" t="s">
        <v>153</v>
      </c>
      <c r="I79" s="225">
        <v>4</v>
      </c>
      <c r="J79" s="97">
        <v>43201</v>
      </c>
    </row>
    <row r="80" spans="1:11" s="226" customFormat="1">
      <c r="A80" s="97">
        <v>43201</v>
      </c>
      <c r="B80" s="231" t="s">
        <v>150</v>
      </c>
      <c r="C80" s="74"/>
      <c r="D80" s="229" t="s">
        <v>207</v>
      </c>
      <c r="E80" s="221"/>
      <c r="F80" s="222">
        <v>143.75</v>
      </c>
      <c r="G80" s="223">
        <f t="shared" si="0"/>
        <v>17799786.62999998</v>
      </c>
      <c r="H80" s="71" t="s">
        <v>153</v>
      </c>
      <c r="I80" s="225">
        <v>4</v>
      </c>
      <c r="J80" s="97">
        <v>43201</v>
      </c>
    </row>
    <row r="81" spans="1:10" s="226" customFormat="1">
      <c r="A81" s="97">
        <v>43201</v>
      </c>
      <c r="B81" s="231" t="s">
        <v>150</v>
      </c>
      <c r="C81" s="74" t="s">
        <v>211</v>
      </c>
      <c r="D81" s="229" t="s">
        <v>212</v>
      </c>
      <c r="E81" s="221"/>
      <c r="F81" s="222">
        <v>2610</v>
      </c>
      <c r="G81" s="223">
        <f t="shared" si="0"/>
        <v>17797176.62999998</v>
      </c>
      <c r="H81" s="71" t="s">
        <v>153</v>
      </c>
      <c r="I81" s="225">
        <v>4</v>
      </c>
      <c r="J81" s="97">
        <v>43201</v>
      </c>
    </row>
    <row r="82" spans="1:10" s="226" customFormat="1">
      <c r="A82" s="97">
        <v>43201</v>
      </c>
      <c r="B82" s="231" t="s">
        <v>150</v>
      </c>
      <c r="C82" s="66" t="s">
        <v>156</v>
      </c>
      <c r="D82" s="66" t="s">
        <v>156</v>
      </c>
      <c r="E82" s="221"/>
      <c r="F82" s="222">
        <v>5</v>
      </c>
      <c r="G82" s="223">
        <f t="shared" si="0"/>
        <v>17797171.62999998</v>
      </c>
      <c r="H82" s="66" t="s">
        <v>156</v>
      </c>
      <c r="I82" s="225">
        <v>4</v>
      </c>
      <c r="J82" s="97">
        <v>43201</v>
      </c>
    </row>
    <row r="83" spans="1:10" s="226" customFormat="1">
      <c r="A83" s="97">
        <v>43201</v>
      </c>
      <c r="B83" s="231" t="s">
        <v>150</v>
      </c>
      <c r="C83" s="66" t="s">
        <v>157</v>
      </c>
      <c r="D83" s="66" t="s">
        <v>157</v>
      </c>
      <c r="E83" s="221"/>
      <c r="F83" s="222">
        <v>0.8</v>
      </c>
      <c r="G83" s="223">
        <f t="shared" ref="G83:G146" si="1">G82+E83-F83</f>
        <v>17797170.82999998</v>
      </c>
      <c r="H83" s="66" t="s">
        <v>157</v>
      </c>
      <c r="I83" s="225">
        <v>4</v>
      </c>
      <c r="J83" s="97">
        <v>43201</v>
      </c>
    </row>
    <row r="84" spans="1:10" s="226" customFormat="1">
      <c r="A84" s="97">
        <v>43201</v>
      </c>
      <c r="B84" s="231" t="s">
        <v>150</v>
      </c>
      <c r="C84" s="74" t="s">
        <v>213</v>
      </c>
      <c r="D84" s="229" t="s">
        <v>214</v>
      </c>
      <c r="E84" s="221"/>
      <c r="F84" s="222">
        <v>25666.84</v>
      </c>
      <c r="G84" s="223">
        <f t="shared" si="1"/>
        <v>17771503.98999998</v>
      </c>
      <c r="H84" s="224" t="s">
        <v>153</v>
      </c>
      <c r="I84" s="225">
        <v>4</v>
      </c>
      <c r="J84" s="97">
        <v>43201</v>
      </c>
    </row>
    <row r="85" spans="1:10" s="226" customFormat="1">
      <c r="A85" s="97">
        <v>43207</v>
      </c>
      <c r="B85" s="231" t="s">
        <v>150</v>
      </c>
      <c r="C85" s="66" t="s">
        <v>156</v>
      </c>
      <c r="D85" s="66" t="s">
        <v>156</v>
      </c>
      <c r="E85" s="221"/>
      <c r="F85" s="222">
        <v>5</v>
      </c>
      <c r="G85" s="223">
        <f t="shared" si="1"/>
        <v>17771498.98999998</v>
      </c>
      <c r="H85" s="66" t="s">
        <v>156</v>
      </c>
      <c r="I85" s="225">
        <v>4</v>
      </c>
      <c r="J85" s="97">
        <v>43207</v>
      </c>
    </row>
    <row r="86" spans="1:10" s="226" customFormat="1">
      <c r="A86" s="97">
        <v>43207</v>
      </c>
      <c r="B86" s="231" t="s">
        <v>150</v>
      </c>
      <c r="C86" s="66" t="s">
        <v>157</v>
      </c>
      <c r="D86" s="66" t="s">
        <v>157</v>
      </c>
      <c r="E86" s="221"/>
      <c r="F86" s="222">
        <v>0.8</v>
      </c>
      <c r="G86" s="223">
        <f t="shared" si="1"/>
        <v>17771498.189999979</v>
      </c>
      <c r="H86" s="66" t="s">
        <v>157</v>
      </c>
      <c r="I86" s="225">
        <v>4</v>
      </c>
      <c r="J86" s="97">
        <v>43207</v>
      </c>
    </row>
    <row r="87" spans="1:10" s="226" customFormat="1">
      <c r="A87" s="97">
        <v>43207</v>
      </c>
      <c r="B87" s="231" t="s">
        <v>150</v>
      </c>
      <c r="C87" s="74" t="s">
        <v>213</v>
      </c>
      <c r="D87" s="229" t="s">
        <v>215</v>
      </c>
      <c r="E87" s="221"/>
      <c r="F87" s="222">
        <v>25666.84</v>
      </c>
      <c r="G87" s="223">
        <f t="shared" si="1"/>
        <v>17745831.349999979</v>
      </c>
      <c r="H87" s="71" t="s">
        <v>153</v>
      </c>
      <c r="I87" s="225">
        <v>4</v>
      </c>
      <c r="J87" s="97">
        <v>43207</v>
      </c>
    </row>
    <row r="88" spans="1:10" s="226" customFormat="1">
      <c r="A88" s="97">
        <v>43207</v>
      </c>
      <c r="B88" s="231" t="s">
        <v>150</v>
      </c>
      <c r="C88" s="66" t="s">
        <v>156</v>
      </c>
      <c r="D88" s="66" t="s">
        <v>156</v>
      </c>
      <c r="E88" s="221"/>
      <c r="F88" s="222">
        <v>5</v>
      </c>
      <c r="G88" s="223">
        <f t="shared" si="1"/>
        <v>17745826.349999979</v>
      </c>
      <c r="H88" s="66" t="s">
        <v>156</v>
      </c>
      <c r="I88" s="225">
        <v>4</v>
      </c>
      <c r="J88" s="97">
        <v>43207</v>
      </c>
    </row>
    <row r="89" spans="1:10" s="226" customFormat="1">
      <c r="A89" s="97">
        <v>43207</v>
      </c>
      <c r="B89" s="231" t="s">
        <v>150</v>
      </c>
      <c r="C89" s="66" t="s">
        <v>157</v>
      </c>
      <c r="D89" s="66" t="s">
        <v>157</v>
      </c>
      <c r="E89" s="221"/>
      <c r="F89" s="222">
        <v>0.8</v>
      </c>
      <c r="G89" s="223">
        <f t="shared" si="1"/>
        <v>17745825.549999978</v>
      </c>
      <c r="H89" s="66" t="s">
        <v>157</v>
      </c>
      <c r="I89" s="225">
        <v>4</v>
      </c>
      <c r="J89" s="97">
        <v>43207</v>
      </c>
    </row>
    <row r="90" spans="1:10" s="226" customFormat="1">
      <c r="A90" s="97">
        <v>43207</v>
      </c>
      <c r="B90" s="231" t="s">
        <v>150</v>
      </c>
      <c r="C90" s="74" t="s">
        <v>213</v>
      </c>
      <c r="D90" s="229" t="s">
        <v>216</v>
      </c>
      <c r="E90" s="221"/>
      <c r="F90" s="222">
        <v>25666.84</v>
      </c>
      <c r="G90" s="223">
        <f t="shared" si="1"/>
        <v>17720158.709999979</v>
      </c>
      <c r="H90" s="71" t="s">
        <v>153</v>
      </c>
      <c r="I90" s="225">
        <v>4</v>
      </c>
      <c r="J90" s="97">
        <v>43207</v>
      </c>
    </row>
    <row r="91" spans="1:10" s="226" customFormat="1">
      <c r="A91" s="97">
        <v>43207</v>
      </c>
      <c r="B91" s="231" t="s">
        <v>150</v>
      </c>
      <c r="C91" s="66" t="s">
        <v>156</v>
      </c>
      <c r="D91" s="66" t="s">
        <v>156</v>
      </c>
      <c r="E91" s="221"/>
      <c r="F91" s="222">
        <v>5</v>
      </c>
      <c r="G91" s="223">
        <f t="shared" si="1"/>
        <v>17720153.709999979</v>
      </c>
      <c r="H91" s="66" t="s">
        <v>156</v>
      </c>
      <c r="I91" s="225">
        <v>4</v>
      </c>
      <c r="J91" s="97">
        <v>43207</v>
      </c>
    </row>
    <row r="92" spans="1:10" s="226" customFormat="1">
      <c r="A92" s="97">
        <v>43207</v>
      </c>
      <c r="B92" s="231" t="s">
        <v>150</v>
      </c>
      <c r="C92" s="66" t="s">
        <v>157</v>
      </c>
      <c r="D92" s="66" t="s">
        <v>157</v>
      </c>
      <c r="E92" s="221"/>
      <c r="F92" s="222">
        <v>0.8</v>
      </c>
      <c r="G92" s="223">
        <f t="shared" si="1"/>
        <v>17720152.909999978</v>
      </c>
      <c r="H92" s="66" t="s">
        <v>157</v>
      </c>
      <c r="I92" s="225">
        <v>4</v>
      </c>
      <c r="J92" s="97">
        <v>43207</v>
      </c>
    </row>
    <row r="93" spans="1:10" s="226" customFormat="1">
      <c r="A93" s="97">
        <v>43207</v>
      </c>
      <c r="B93" s="231" t="s">
        <v>150</v>
      </c>
      <c r="C93" s="98" t="s">
        <v>217</v>
      </c>
      <c r="D93" s="229" t="s">
        <v>218</v>
      </c>
      <c r="E93" s="221"/>
      <c r="F93" s="222">
        <v>138226.13</v>
      </c>
      <c r="G93" s="223">
        <f t="shared" si="1"/>
        <v>17581926.779999979</v>
      </c>
      <c r="H93" s="71" t="s">
        <v>153</v>
      </c>
      <c r="I93" s="225">
        <v>4</v>
      </c>
      <c r="J93" s="97">
        <v>43207</v>
      </c>
    </row>
    <row r="94" spans="1:10">
      <c r="A94" s="97">
        <v>43207</v>
      </c>
      <c r="B94" s="231" t="s">
        <v>150</v>
      </c>
      <c r="C94" s="66" t="s">
        <v>156</v>
      </c>
      <c r="D94" s="66" t="s">
        <v>156</v>
      </c>
      <c r="E94" s="221"/>
      <c r="F94" s="222">
        <v>5</v>
      </c>
      <c r="G94" s="223">
        <f t="shared" si="1"/>
        <v>17581921.779999979</v>
      </c>
      <c r="H94" s="66" t="s">
        <v>156</v>
      </c>
      <c r="I94" s="225">
        <v>4</v>
      </c>
      <c r="J94" s="97">
        <v>43207</v>
      </c>
    </row>
    <row r="95" spans="1:10">
      <c r="A95" s="97">
        <v>43207</v>
      </c>
      <c r="B95" s="231" t="s">
        <v>150</v>
      </c>
      <c r="C95" s="66" t="s">
        <v>157</v>
      </c>
      <c r="D95" s="66" t="s">
        <v>157</v>
      </c>
      <c r="E95" s="221"/>
      <c r="F95" s="222">
        <v>0.8</v>
      </c>
      <c r="G95" s="223">
        <f t="shared" si="1"/>
        <v>17581920.979999978</v>
      </c>
      <c r="H95" s="66" t="s">
        <v>157</v>
      </c>
      <c r="I95" s="225">
        <v>4</v>
      </c>
      <c r="J95" s="97">
        <v>43207</v>
      </c>
    </row>
    <row r="96" spans="1:10">
      <c r="A96" s="97">
        <v>43207</v>
      </c>
      <c r="B96" s="231" t="s">
        <v>150</v>
      </c>
      <c r="C96" s="98" t="s">
        <v>219</v>
      </c>
      <c r="D96" s="229" t="s">
        <v>220</v>
      </c>
      <c r="E96" s="221"/>
      <c r="F96" s="222">
        <v>12438.65</v>
      </c>
      <c r="G96" s="223">
        <f t="shared" si="1"/>
        <v>17569482.32999998</v>
      </c>
      <c r="H96" s="66" t="s">
        <v>153</v>
      </c>
      <c r="I96" s="225">
        <v>4</v>
      </c>
      <c r="J96" s="97">
        <v>43207</v>
      </c>
    </row>
    <row r="97" spans="1:10">
      <c r="A97" s="97">
        <v>43207</v>
      </c>
      <c r="B97" s="231" t="s">
        <v>150</v>
      </c>
      <c r="C97" s="66" t="s">
        <v>156</v>
      </c>
      <c r="D97" s="66" t="s">
        <v>156</v>
      </c>
      <c r="E97" s="221"/>
      <c r="F97" s="222">
        <v>5</v>
      </c>
      <c r="G97" s="223">
        <f t="shared" si="1"/>
        <v>17569477.32999998</v>
      </c>
      <c r="H97" s="66" t="s">
        <v>156</v>
      </c>
      <c r="I97" s="225">
        <v>4</v>
      </c>
      <c r="J97" s="97">
        <v>43207</v>
      </c>
    </row>
    <row r="98" spans="1:10">
      <c r="A98" s="97">
        <v>43207</v>
      </c>
      <c r="B98" s="231" t="s">
        <v>150</v>
      </c>
      <c r="C98" s="66" t="s">
        <v>157</v>
      </c>
      <c r="D98" s="66" t="s">
        <v>157</v>
      </c>
      <c r="E98" s="221"/>
      <c r="F98" s="222">
        <v>0.8</v>
      </c>
      <c r="G98" s="223">
        <f t="shared" si="1"/>
        <v>17569476.529999979</v>
      </c>
      <c r="H98" s="66" t="s">
        <v>157</v>
      </c>
      <c r="I98" s="225">
        <v>4</v>
      </c>
      <c r="J98" s="97">
        <v>43207</v>
      </c>
    </row>
    <row r="99" spans="1:10">
      <c r="A99" s="97">
        <v>43207</v>
      </c>
      <c r="B99" s="231" t="s">
        <v>150</v>
      </c>
      <c r="C99" s="98" t="s">
        <v>221</v>
      </c>
      <c r="D99" s="229" t="s">
        <v>222</v>
      </c>
      <c r="E99" s="221"/>
      <c r="F99" s="222">
        <v>10208</v>
      </c>
      <c r="G99" s="223">
        <f t="shared" si="1"/>
        <v>17559268.529999979</v>
      </c>
      <c r="H99" s="1" t="s">
        <v>153</v>
      </c>
      <c r="I99" s="225">
        <v>4</v>
      </c>
      <c r="J99" s="97">
        <v>43207</v>
      </c>
    </row>
    <row r="100" spans="1:10">
      <c r="A100" s="97">
        <v>43207</v>
      </c>
      <c r="B100" s="231" t="s">
        <v>150</v>
      </c>
      <c r="C100" s="66" t="s">
        <v>156</v>
      </c>
      <c r="D100" s="66" t="s">
        <v>156</v>
      </c>
      <c r="E100" s="221"/>
      <c r="F100" s="222">
        <v>5</v>
      </c>
      <c r="G100" s="223">
        <f t="shared" si="1"/>
        <v>17559263.529999979</v>
      </c>
      <c r="H100" s="66" t="s">
        <v>156</v>
      </c>
      <c r="I100" s="225">
        <v>4</v>
      </c>
      <c r="J100" s="97">
        <v>43207</v>
      </c>
    </row>
    <row r="101" spans="1:10">
      <c r="A101" s="97">
        <v>43207</v>
      </c>
      <c r="B101" s="231" t="s">
        <v>150</v>
      </c>
      <c r="C101" s="66" t="s">
        <v>157</v>
      </c>
      <c r="D101" s="66" t="s">
        <v>157</v>
      </c>
      <c r="E101" s="221"/>
      <c r="F101" s="222">
        <v>0.8</v>
      </c>
      <c r="G101" s="223">
        <f t="shared" si="1"/>
        <v>17559262.729999978</v>
      </c>
      <c r="H101" s="66" t="s">
        <v>157</v>
      </c>
      <c r="I101" s="225">
        <v>4</v>
      </c>
      <c r="J101" s="97">
        <v>43207</v>
      </c>
    </row>
    <row r="102" spans="1:10">
      <c r="A102" s="97">
        <v>43207</v>
      </c>
      <c r="B102" s="231" t="s">
        <v>150</v>
      </c>
      <c r="C102" s="98" t="s">
        <v>103</v>
      </c>
      <c r="D102" s="229" t="s">
        <v>223</v>
      </c>
      <c r="E102" s="221"/>
      <c r="F102" s="222">
        <v>1774.8</v>
      </c>
      <c r="G102" s="223">
        <f t="shared" si="1"/>
        <v>17557487.929999977</v>
      </c>
      <c r="H102" s="1" t="s">
        <v>153</v>
      </c>
      <c r="I102" s="225">
        <v>4</v>
      </c>
      <c r="J102" s="97">
        <v>43207</v>
      </c>
    </row>
    <row r="103" spans="1:10">
      <c r="A103" s="97">
        <v>43207</v>
      </c>
      <c r="B103" s="231" t="s">
        <v>180</v>
      </c>
      <c r="C103" s="98" t="s">
        <v>89</v>
      </c>
      <c r="D103" s="229" t="s">
        <v>30</v>
      </c>
      <c r="E103" s="221"/>
      <c r="F103" s="222">
        <v>790</v>
      </c>
      <c r="G103" s="223">
        <f t="shared" si="1"/>
        <v>17556697.929999977</v>
      </c>
      <c r="H103" s="1" t="s">
        <v>153</v>
      </c>
      <c r="I103" s="225">
        <v>4</v>
      </c>
      <c r="J103" s="97">
        <v>43207</v>
      </c>
    </row>
    <row r="104" spans="1:10">
      <c r="A104" s="97">
        <v>43207</v>
      </c>
      <c r="B104" s="234" t="s">
        <v>224</v>
      </c>
      <c r="C104" s="98" t="s">
        <v>225</v>
      </c>
      <c r="D104" s="229" t="s">
        <v>30</v>
      </c>
      <c r="E104" s="221"/>
      <c r="F104" s="222">
        <v>39793</v>
      </c>
      <c r="G104" s="223">
        <f t="shared" si="1"/>
        <v>17516904.929999977</v>
      </c>
      <c r="H104" s="1" t="s">
        <v>153</v>
      </c>
      <c r="I104" s="225">
        <v>4</v>
      </c>
      <c r="J104" s="97">
        <v>43207</v>
      </c>
    </row>
    <row r="105" spans="1:10">
      <c r="A105" s="97">
        <v>43207</v>
      </c>
      <c r="B105" s="234" t="s">
        <v>150</v>
      </c>
      <c r="C105" s="74" t="s">
        <v>57</v>
      </c>
      <c r="D105" s="229" t="s">
        <v>226</v>
      </c>
      <c r="E105" s="221"/>
      <c r="F105" s="222">
        <v>2150.5</v>
      </c>
      <c r="G105" s="223">
        <f t="shared" si="1"/>
        <v>17514754.429999977</v>
      </c>
      <c r="H105" s="1" t="s">
        <v>153</v>
      </c>
      <c r="I105" s="225">
        <v>4</v>
      </c>
      <c r="J105" s="97">
        <v>43207</v>
      </c>
    </row>
    <row r="106" spans="1:10">
      <c r="A106" s="97">
        <v>43207</v>
      </c>
      <c r="B106" s="234" t="s">
        <v>150</v>
      </c>
      <c r="C106" s="74" t="s">
        <v>199</v>
      </c>
      <c r="D106" s="229" t="s">
        <v>227</v>
      </c>
      <c r="E106" s="221"/>
      <c r="F106" s="222">
        <v>2150.5</v>
      </c>
      <c r="G106" s="223">
        <f t="shared" si="1"/>
        <v>17512603.929999977</v>
      </c>
      <c r="H106" s="1" t="s">
        <v>153</v>
      </c>
      <c r="I106" s="225">
        <v>4</v>
      </c>
      <c r="J106" s="97">
        <v>43207</v>
      </c>
    </row>
    <row r="107" spans="1:10">
      <c r="A107" s="97">
        <v>43207</v>
      </c>
      <c r="B107" s="234" t="s">
        <v>150</v>
      </c>
      <c r="C107" s="74" t="s">
        <v>228</v>
      </c>
      <c r="D107" s="229" t="s">
        <v>229</v>
      </c>
      <c r="E107" s="221"/>
      <c r="F107" s="222">
        <v>2150.5</v>
      </c>
      <c r="G107" s="223">
        <f t="shared" si="1"/>
        <v>17510453.429999977</v>
      </c>
      <c r="H107" s="1" t="s">
        <v>153</v>
      </c>
      <c r="I107" s="225">
        <v>4</v>
      </c>
      <c r="J107" s="97">
        <v>43207</v>
      </c>
    </row>
    <row r="108" spans="1:10">
      <c r="A108" s="97">
        <v>43207</v>
      </c>
      <c r="B108" s="234" t="s">
        <v>150</v>
      </c>
      <c r="C108" s="74" t="s">
        <v>191</v>
      </c>
      <c r="D108" s="229" t="s">
        <v>230</v>
      </c>
      <c r="E108" s="221"/>
      <c r="F108" s="222">
        <v>2123.3000000000002</v>
      </c>
      <c r="G108" s="223">
        <f t="shared" si="1"/>
        <v>17508330.129999977</v>
      </c>
      <c r="H108" s="1" t="s">
        <v>153</v>
      </c>
      <c r="I108" s="225">
        <v>4</v>
      </c>
      <c r="J108" s="97">
        <v>43207</v>
      </c>
    </row>
    <row r="109" spans="1:10">
      <c r="A109" s="97">
        <v>43207</v>
      </c>
      <c r="B109" s="234" t="s">
        <v>150</v>
      </c>
      <c r="C109" s="74" t="s">
        <v>202</v>
      </c>
      <c r="D109" s="229" t="s">
        <v>231</v>
      </c>
      <c r="E109" s="221"/>
      <c r="F109" s="222">
        <v>1773.3</v>
      </c>
      <c r="G109" s="223">
        <f t="shared" si="1"/>
        <v>17506556.829999976</v>
      </c>
      <c r="H109" s="1" t="s">
        <v>153</v>
      </c>
      <c r="I109" s="225">
        <v>4</v>
      </c>
      <c r="J109" s="97">
        <v>43207</v>
      </c>
    </row>
    <row r="110" spans="1:10">
      <c r="A110" s="97">
        <v>43207</v>
      </c>
      <c r="B110" s="234" t="s">
        <v>150</v>
      </c>
      <c r="C110"/>
      <c r="D110" s="229" t="s">
        <v>232</v>
      </c>
      <c r="E110" s="221"/>
      <c r="F110" s="222">
        <v>1361.75</v>
      </c>
      <c r="G110" s="223">
        <f t="shared" si="1"/>
        <v>17505195.079999976</v>
      </c>
      <c r="H110" s="1" t="s">
        <v>153</v>
      </c>
      <c r="I110" s="225">
        <v>4</v>
      </c>
      <c r="J110" s="97">
        <v>43207</v>
      </c>
    </row>
    <row r="111" spans="1:10">
      <c r="A111" s="97">
        <v>43207</v>
      </c>
      <c r="B111" s="234" t="s">
        <v>150</v>
      </c>
      <c r="C111" s="74" t="s">
        <v>193</v>
      </c>
      <c r="D111" s="229" t="s">
        <v>233</v>
      </c>
      <c r="E111" s="221"/>
      <c r="F111" s="222">
        <v>1773.3</v>
      </c>
      <c r="G111" s="223">
        <f t="shared" si="1"/>
        <v>17503421.779999975</v>
      </c>
      <c r="H111" s="1" t="s">
        <v>153</v>
      </c>
      <c r="I111" s="225">
        <v>4</v>
      </c>
      <c r="J111" s="97">
        <v>43207</v>
      </c>
    </row>
    <row r="112" spans="1:10">
      <c r="A112" s="97">
        <v>43207</v>
      </c>
      <c r="B112" s="234" t="s">
        <v>150</v>
      </c>
      <c r="C112" s="74" t="s">
        <v>234</v>
      </c>
      <c r="D112" s="229" t="s">
        <v>235</v>
      </c>
      <c r="E112" s="221"/>
      <c r="F112" s="222">
        <v>1773.3</v>
      </c>
      <c r="G112" s="223">
        <f t="shared" si="1"/>
        <v>17501648.479999974</v>
      </c>
      <c r="H112" s="1" t="s">
        <v>153</v>
      </c>
      <c r="I112" s="225">
        <v>4</v>
      </c>
      <c r="J112" s="97">
        <v>43207</v>
      </c>
    </row>
    <row r="113" spans="1:10">
      <c r="A113" s="97">
        <v>43207</v>
      </c>
      <c r="B113" s="234" t="s">
        <v>150</v>
      </c>
      <c r="C113" s="74" t="s">
        <v>151</v>
      </c>
      <c r="D113" s="229" t="s">
        <v>236</v>
      </c>
      <c r="E113" s="221"/>
      <c r="F113" s="222">
        <v>1224.5</v>
      </c>
      <c r="G113" s="223">
        <f t="shared" si="1"/>
        <v>17500423.979999974</v>
      </c>
      <c r="H113" s="1" t="s">
        <v>153</v>
      </c>
      <c r="I113" s="225">
        <v>4</v>
      </c>
      <c r="J113" s="97">
        <v>43207</v>
      </c>
    </row>
    <row r="114" spans="1:10">
      <c r="A114" s="97">
        <v>43208</v>
      </c>
      <c r="B114" s="234" t="s">
        <v>150</v>
      </c>
      <c r="C114" s="74" t="s">
        <v>237</v>
      </c>
      <c r="D114" s="229" t="s">
        <v>238</v>
      </c>
      <c r="E114" s="221"/>
      <c r="F114" s="222">
        <v>1380</v>
      </c>
      <c r="G114" s="223">
        <f t="shared" si="1"/>
        <v>17499043.979999974</v>
      </c>
      <c r="H114" s="1" t="s">
        <v>153</v>
      </c>
      <c r="I114" s="225">
        <v>4</v>
      </c>
      <c r="J114" s="97">
        <v>43208</v>
      </c>
    </row>
    <row r="115" spans="1:10">
      <c r="A115" s="97">
        <v>43208</v>
      </c>
      <c r="B115" s="234" t="s">
        <v>150</v>
      </c>
      <c r="C115" s="74" t="s">
        <v>59</v>
      </c>
      <c r="D115" s="229" t="s">
        <v>239</v>
      </c>
      <c r="E115" s="221"/>
      <c r="F115" s="222">
        <v>2030</v>
      </c>
      <c r="G115" s="223">
        <f t="shared" si="1"/>
        <v>17497013.979999974</v>
      </c>
      <c r="H115" s="1" t="s">
        <v>153</v>
      </c>
      <c r="I115" s="225">
        <v>4</v>
      </c>
      <c r="J115" s="97">
        <v>43208</v>
      </c>
    </row>
    <row r="116" spans="1:10">
      <c r="A116" s="97">
        <v>43208</v>
      </c>
      <c r="B116" s="234" t="s">
        <v>150</v>
      </c>
      <c r="C116" s="74" t="s">
        <v>228</v>
      </c>
      <c r="D116" s="229" t="s">
        <v>240</v>
      </c>
      <c r="E116" s="221"/>
      <c r="F116" s="222">
        <v>1144.25</v>
      </c>
      <c r="G116" s="223">
        <f t="shared" si="1"/>
        <v>17495869.729999974</v>
      </c>
      <c r="H116" s="1" t="s">
        <v>153</v>
      </c>
      <c r="I116" s="225">
        <v>4</v>
      </c>
      <c r="J116" s="97">
        <v>43208</v>
      </c>
    </row>
    <row r="117" spans="1:10">
      <c r="A117" s="97">
        <v>43208</v>
      </c>
      <c r="B117" s="234" t="s">
        <v>150</v>
      </c>
      <c r="C117" s="74" t="s">
        <v>199</v>
      </c>
      <c r="D117" s="229" t="s">
        <v>241</v>
      </c>
      <c r="E117" s="221"/>
      <c r="F117" s="222">
        <v>1144.25</v>
      </c>
      <c r="G117" s="223">
        <f t="shared" si="1"/>
        <v>17494725.479999974</v>
      </c>
      <c r="H117" s="1" t="s">
        <v>153</v>
      </c>
      <c r="I117" s="225">
        <v>4</v>
      </c>
      <c r="J117" s="97">
        <v>43208</v>
      </c>
    </row>
    <row r="118" spans="1:10">
      <c r="A118" s="97">
        <v>43208</v>
      </c>
      <c r="B118" s="234" t="s">
        <v>150</v>
      </c>
      <c r="C118" s="74" t="s">
        <v>57</v>
      </c>
      <c r="D118" s="229" t="s">
        <v>242</v>
      </c>
      <c r="E118" s="221"/>
      <c r="F118" s="222">
        <v>1544.25</v>
      </c>
      <c r="G118" s="223">
        <f t="shared" si="1"/>
        <v>17493181.229999974</v>
      </c>
      <c r="H118" s="1" t="s">
        <v>153</v>
      </c>
      <c r="I118" s="225">
        <v>4</v>
      </c>
      <c r="J118" s="97">
        <v>43208</v>
      </c>
    </row>
    <row r="119" spans="1:10">
      <c r="A119" s="97">
        <v>43208</v>
      </c>
      <c r="B119" s="234" t="s">
        <v>150</v>
      </c>
      <c r="C119" s="74" t="s">
        <v>243</v>
      </c>
      <c r="D119" s="229" t="s">
        <v>244</v>
      </c>
      <c r="E119" s="221"/>
      <c r="F119" s="222">
        <v>1271.6500000000001</v>
      </c>
      <c r="G119" s="223">
        <f t="shared" si="1"/>
        <v>17491909.579999976</v>
      </c>
      <c r="H119" s="1" t="s">
        <v>153</v>
      </c>
      <c r="I119" s="225">
        <v>4</v>
      </c>
      <c r="J119" s="97">
        <v>43208</v>
      </c>
    </row>
    <row r="120" spans="1:10">
      <c r="A120" s="97">
        <v>43209</v>
      </c>
      <c r="B120" s="234" t="s">
        <v>150</v>
      </c>
      <c r="C120" s="74" t="s">
        <v>206</v>
      </c>
      <c r="D120" s="229" t="s">
        <v>245</v>
      </c>
      <c r="E120" s="221"/>
      <c r="F120" s="222">
        <v>1314.04</v>
      </c>
      <c r="G120" s="223">
        <f t="shared" si="1"/>
        <v>17490595.539999977</v>
      </c>
      <c r="H120" s="1" t="s">
        <v>153</v>
      </c>
      <c r="I120" s="225">
        <v>4</v>
      </c>
      <c r="J120" s="97">
        <v>43209</v>
      </c>
    </row>
    <row r="121" spans="1:10">
      <c r="A121" s="97">
        <v>43209</v>
      </c>
      <c r="B121" s="234" t="s">
        <v>150</v>
      </c>
      <c r="C121" s="74" t="s">
        <v>206</v>
      </c>
      <c r="D121" s="229" t="s">
        <v>246</v>
      </c>
      <c r="E121" s="221"/>
      <c r="F121" s="222">
        <v>2215.19</v>
      </c>
      <c r="G121" s="223">
        <f t="shared" si="1"/>
        <v>17488380.349999975</v>
      </c>
      <c r="H121" s="1" t="s">
        <v>153</v>
      </c>
      <c r="I121" s="225">
        <v>4</v>
      </c>
      <c r="J121" s="97">
        <v>43209</v>
      </c>
    </row>
    <row r="122" spans="1:10">
      <c r="A122" s="97">
        <v>43209</v>
      </c>
      <c r="B122" s="234" t="s">
        <v>150</v>
      </c>
      <c r="C122" s="74" t="s">
        <v>247</v>
      </c>
      <c r="D122" s="229" t="s">
        <v>248</v>
      </c>
      <c r="E122" s="221"/>
      <c r="F122" s="222">
        <v>857.9</v>
      </c>
      <c r="G122" s="223">
        <f t="shared" si="1"/>
        <v>17487522.449999977</v>
      </c>
      <c r="H122" s="1" t="s">
        <v>153</v>
      </c>
      <c r="I122" s="225">
        <v>4</v>
      </c>
      <c r="J122" s="97">
        <v>43209</v>
      </c>
    </row>
    <row r="123" spans="1:10">
      <c r="A123" s="97">
        <v>43209</v>
      </c>
      <c r="B123" s="234" t="s">
        <v>150</v>
      </c>
      <c r="C123" s="74" t="s">
        <v>247</v>
      </c>
      <c r="D123" s="229" t="s">
        <v>249</v>
      </c>
      <c r="E123" s="221"/>
      <c r="F123" s="222">
        <v>1087.9000000000001</v>
      </c>
      <c r="G123" s="223">
        <f t="shared" si="1"/>
        <v>17486434.549999978</v>
      </c>
      <c r="H123" s="1" t="s">
        <v>153</v>
      </c>
      <c r="I123" s="225">
        <v>4</v>
      </c>
      <c r="J123" s="97">
        <v>43209</v>
      </c>
    </row>
    <row r="124" spans="1:10">
      <c r="A124" s="97">
        <v>43209</v>
      </c>
      <c r="B124" s="234" t="s">
        <v>150</v>
      </c>
      <c r="C124" s="74" t="s">
        <v>247</v>
      </c>
      <c r="D124" s="229" t="s">
        <v>250</v>
      </c>
      <c r="E124" s="221"/>
      <c r="F124" s="222">
        <v>1001.65</v>
      </c>
      <c r="G124" s="223">
        <f t="shared" si="1"/>
        <v>17485432.89999998</v>
      </c>
      <c r="H124" s="1" t="s">
        <v>153</v>
      </c>
      <c r="I124" s="225">
        <v>4</v>
      </c>
      <c r="J124" s="97">
        <v>43209</v>
      </c>
    </row>
    <row r="125" spans="1:10">
      <c r="A125" s="97">
        <v>43209</v>
      </c>
      <c r="B125" s="234" t="s">
        <v>150</v>
      </c>
      <c r="C125" s="74" t="s">
        <v>247</v>
      </c>
      <c r="D125" s="229" t="s">
        <v>251</v>
      </c>
      <c r="E125" s="221"/>
      <c r="F125" s="222">
        <v>1001.65</v>
      </c>
      <c r="G125" s="223">
        <f t="shared" si="1"/>
        <v>17484431.249999981</v>
      </c>
      <c r="H125" s="1" t="s">
        <v>153</v>
      </c>
      <c r="I125" s="225">
        <v>4</v>
      </c>
      <c r="J125" s="97">
        <v>43209</v>
      </c>
    </row>
    <row r="126" spans="1:10">
      <c r="A126" s="97">
        <v>43209</v>
      </c>
      <c r="B126" s="234" t="s">
        <v>150</v>
      </c>
      <c r="C126" s="74" t="s">
        <v>252</v>
      </c>
      <c r="D126" s="229" t="s">
        <v>253</v>
      </c>
      <c r="E126" s="221"/>
      <c r="F126" s="222">
        <v>143.75</v>
      </c>
      <c r="G126" s="223">
        <f t="shared" si="1"/>
        <v>17484287.499999981</v>
      </c>
      <c r="H126" s="1" t="s">
        <v>153</v>
      </c>
      <c r="I126" s="225">
        <v>4</v>
      </c>
      <c r="J126" s="97">
        <v>43209</v>
      </c>
    </row>
    <row r="127" spans="1:10">
      <c r="A127" s="97">
        <v>43209</v>
      </c>
      <c r="B127" s="234" t="s">
        <v>150</v>
      </c>
      <c r="C127" s="74" t="s">
        <v>171</v>
      </c>
      <c r="D127" s="229" t="s">
        <v>254</v>
      </c>
      <c r="E127" s="221"/>
      <c r="F127" s="222">
        <v>592.25</v>
      </c>
      <c r="G127" s="223">
        <f t="shared" si="1"/>
        <v>17483695.249999981</v>
      </c>
      <c r="H127" s="1" t="s">
        <v>153</v>
      </c>
      <c r="I127" s="225">
        <v>4</v>
      </c>
      <c r="J127" s="97">
        <v>43209</v>
      </c>
    </row>
    <row r="128" spans="1:10">
      <c r="A128" s="97">
        <v>43209</v>
      </c>
      <c r="B128" s="234" t="s">
        <v>150</v>
      </c>
      <c r="C128" s="74" t="s">
        <v>171</v>
      </c>
      <c r="D128" s="229" t="s">
        <v>255</v>
      </c>
      <c r="E128" s="221"/>
      <c r="F128" s="222">
        <v>126.5</v>
      </c>
      <c r="G128" s="223">
        <f t="shared" si="1"/>
        <v>17483568.749999981</v>
      </c>
      <c r="H128" s="1" t="s">
        <v>153</v>
      </c>
      <c r="I128" s="225">
        <v>4</v>
      </c>
      <c r="J128" s="97">
        <v>43209</v>
      </c>
    </row>
    <row r="129" spans="1:10">
      <c r="A129" s="97">
        <v>43209</v>
      </c>
      <c r="B129" s="234" t="s">
        <v>150</v>
      </c>
      <c r="C129" s="74" t="s">
        <v>171</v>
      </c>
      <c r="D129" s="229" t="s">
        <v>256</v>
      </c>
      <c r="E129" s="221"/>
      <c r="F129" s="222">
        <v>143.75</v>
      </c>
      <c r="G129" s="223">
        <f t="shared" si="1"/>
        <v>17483424.999999981</v>
      </c>
      <c r="H129" s="1" t="s">
        <v>153</v>
      </c>
      <c r="I129" s="225">
        <v>4</v>
      </c>
      <c r="J129" s="97">
        <v>43209</v>
      </c>
    </row>
    <row r="130" spans="1:10">
      <c r="A130" s="97">
        <v>43209</v>
      </c>
      <c r="B130" s="234" t="s">
        <v>150</v>
      </c>
      <c r="C130" s="74" t="s">
        <v>206</v>
      </c>
      <c r="D130" s="229" t="s">
        <v>257</v>
      </c>
      <c r="E130" s="221"/>
      <c r="F130" s="222">
        <v>1743.4</v>
      </c>
      <c r="G130" s="223">
        <f t="shared" si="1"/>
        <v>17481681.599999983</v>
      </c>
      <c r="H130" s="1" t="s">
        <v>153</v>
      </c>
      <c r="I130" s="225">
        <v>4</v>
      </c>
      <c r="J130" s="97">
        <v>43209</v>
      </c>
    </row>
    <row r="131" spans="1:10">
      <c r="A131" s="97">
        <v>43209</v>
      </c>
      <c r="B131" s="234" t="s">
        <v>150</v>
      </c>
      <c r="C131" s="74" t="s">
        <v>171</v>
      </c>
      <c r="D131" s="229" t="s">
        <v>258</v>
      </c>
      <c r="E131" s="221"/>
      <c r="F131" s="222">
        <v>195.5</v>
      </c>
      <c r="G131" s="223">
        <f t="shared" si="1"/>
        <v>17481486.099999983</v>
      </c>
      <c r="H131" s="1" t="s">
        <v>153</v>
      </c>
      <c r="I131" s="225">
        <v>4</v>
      </c>
      <c r="J131" s="97">
        <v>43209</v>
      </c>
    </row>
    <row r="132" spans="1:10">
      <c r="A132" s="97">
        <v>43209</v>
      </c>
      <c r="B132" s="234" t="s">
        <v>150</v>
      </c>
      <c r="C132" s="74" t="s">
        <v>206</v>
      </c>
      <c r="D132" s="229" t="s">
        <v>259</v>
      </c>
      <c r="E132" s="221"/>
      <c r="F132" s="222">
        <v>3984.62</v>
      </c>
      <c r="G132" s="223">
        <f t="shared" si="1"/>
        <v>17477501.479999982</v>
      </c>
      <c r="H132" s="1" t="s">
        <v>153</v>
      </c>
      <c r="I132" s="225">
        <v>4</v>
      </c>
      <c r="J132" s="97">
        <v>43209</v>
      </c>
    </row>
    <row r="133" spans="1:10">
      <c r="A133" s="97">
        <v>43209</v>
      </c>
      <c r="B133" s="234" t="s">
        <v>150</v>
      </c>
      <c r="C133" s="74" t="s">
        <v>260</v>
      </c>
      <c r="D133" s="229" t="s">
        <v>261</v>
      </c>
      <c r="E133" s="221"/>
      <c r="F133" s="222">
        <v>1255.4000000000001</v>
      </c>
      <c r="G133" s="223">
        <f t="shared" si="1"/>
        <v>17476246.079999983</v>
      </c>
      <c r="H133" s="1" t="s">
        <v>153</v>
      </c>
      <c r="I133" s="225">
        <v>4</v>
      </c>
      <c r="J133" s="97">
        <v>43209</v>
      </c>
    </row>
    <row r="134" spans="1:10">
      <c r="A134" s="97">
        <v>43209</v>
      </c>
      <c r="B134" s="234" t="s">
        <v>150</v>
      </c>
      <c r="C134" s="74" t="s">
        <v>59</v>
      </c>
      <c r="D134" s="229" t="s">
        <v>262</v>
      </c>
      <c r="E134" s="221"/>
      <c r="F134" s="222">
        <v>138</v>
      </c>
      <c r="G134" s="223">
        <f t="shared" si="1"/>
        <v>17476108.079999983</v>
      </c>
      <c r="H134" s="1" t="s">
        <v>153</v>
      </c>
      <c r="I134" s="225">
        <v>4</v>
      </c>
      <c r="J134" s="97">
        <v>43209</v>
      </c>
    </row>
    <row r="135" spans="1:10">
      <c r="A135" s="97">
        <v>43209</v>
      </c>
      <c r="B135" s="234" t="s">
        <v>150</v>
      </c>
      <c r="C135" s="74" t="s">
        <v>60</v>
      </c>
      <c r="D135" s="229" t="s">
        <v>263</v>
      </c>
      <c r="E135" s="221"/>
      <c r="F135" s="222">
        <v>138</v>
      </c>
      <c r="G135" s="223">
        <f t="shared" si="1"/>
        <v>17475970.079999983</v>
      </c>
      <c r="H135" s="1" t="s">
        <v>153</v>
      </c>
      <c r="I135" s="225">
        <v>4</v>
      </c>
      <c r="J135" s="97">
        <v>43209</v>
      </c>
    </row>
    <row r="136" spans="1:10">
      <c r="A136" s="97">
        <v>43209</v>
      </c>
      <c r="B136" s="234" t="s">
        <v>150</v>
      </c>
      <c r="C136" s="74" t="s">
        <v>59</v>
      </c>
      <c r="D136" s="229" t="s">
        <v>264</v>
      </c>
      <c r="E136" s="221"/>
      <c r="F136" s="222">
        <v>350</v>
      </c>
      <c r="G136" s="223">
        <f t="shared" si="1"/>
        <v>17475620.079999983</v>
      </c>
      <c r="H136" s="1" t="s">
        <v>153</v>
      </c>
      <c r="I136" s="225">
        <v>4</v>
      </c>
      <c r="J136" s="97">
        <v>43209</v>
      </c>
    </row>
    <row r="137" spans="1:10">
      <c r="A137" s="97">
        <v>43209</v>
      </c>
      <c r="B137" s="234" t="s">
        <v>150</v>
      </c>
      <c r="C137" s="74" t="s">
        <v>59</v>
      </c>
      <c r="D137" s="229" t="s">
        <v>265</v>
      </c>
      <c r="E137" s="221"/>
      <c r="F137" s="222">
        <v>138</v>
      </c>
      <c r="G137" s="223">
        <f t="shared" si="1"/>
        <v>17475482.079999983</v>
      </c>
      <c r="H137" s="1" t="s">
        <v>153</v>
      </c>
      <c r="I137" s="225">
        <v>4</v>
      </c>
      <c r="J137" s="97">
        <v>43209</v>
      </c>
    </row>
    <row r="138" spans="1:10">
      <c r="A138" s="97">
        <v>43209</v>
      </c>
      <c r="B138" s="234" t="s">
        <v>150</v>
      </c>
      <c r="C138" s="74" t="s">
        <v>260</v>
      </c>
      <c r="D138" s="229" t="s">
        <v>266</v>
      </c>
      <c r="E138" s="221"/>
      <c r="F138" s="222">
        <v>1932.05</v>
      </c>
      <c r="G138" s="223">
        <f t="shared" si="1"/>
        <v>17473550.029999983</v>
      </c>
      <c r="H138" s="1" t="s">
        <v>153</v>
      </c>
      <c r="I138" s="225">
        <v>4</v>
      </c>
      <c r="J138" s="97">
        <v>43209</v>
      </c>
    </row>
    <row r="139" spans="1:10">
      <c r="A139" s="97">
        <v>43209</v>
      </c>
      <c r="B139" s="234" t="s">
        <v>150</v>
      </c>
      <c r="C139" s="74" t="s">
        <v>206</v>
      </c>
      <c r="D139" s="229" t="s">
        <v>267</v>
      </c>
      <c r="E139" s="221"/>
      <c r="F139" s="222">
        <v>1063.75</v>
      </c>
      <c r="G139" s="223">
        <f t="shared" si="1"/>
        <v>17472486.279999983</v>
      </c>
      <c r="H139" s="1" t="s">
        <v>153</v>
      </c>
      <c r="I139" s="225">
        <v>4</v>
      </c>
      <c r="J139" s="97">
        <v>43209</v>
      </c>
    </row>
    <row r="140" spans="1:10">
      <c r="A140" s="97">
        <v>43209</v>
      </c>
      <c r="B140" s="234" t="s">
        <v>150</v>
      </c>
      <c r="C140" s="74" t="s">
        <v>171</v>
      </c>
      <c r="D140" s="229" t="s">
        <v>268</v>
      </c>
      <c r="E140" s="221"/>
      <c r="F140" s="222">
        <v>143.75</v>
      </c>
      <c r="G140" s="223">
        <f t="shared" si="1"/>
        <v>17472342.529999983</v>
      </c>
      <c r="H140" s="1" t="s">
        <v>153</v>
      </c>
      <c r="I140" s="225">
        <v>4</v>
      </c>
      <c r="J140" s="97">
        <v>43209</v>
      </c>
    </row>
    <row r="141" spans="1:10">
      <c r="A141" s="97">
        <v>43209</v>
      </c>
      <c r="B141" s="234" t="s">
        <v>150</v>
      </c>
      <c r="C141" s="74" t="s">
        <v>171</v>
      </c>
      <c r="D141" s="229" t="s">
        <v>269</v>
      </c>
      <c r="E141" s="221"/>
      <c r="F141" s="222">
        <v>230</v>
      </c>
      <c r="G141" s="223">
        <f t="shared" si="1"/>
        <v>17472112.529999983</v>
      </c>
      <c r="H141" s="1" t="s">
        <v>153</v>
      </c>
      <c r="I141" s="225">
        <v>4</v>
      </c>
      <c r="J141" s="97">
        <v>43209</v>
      </c>
    </row>
    <row r="142" spans="1:10">
      <c r="A142" s="97">
        <v>43209</v>
      </c>
      <c r="B142" s="234" t="s">
        <v>150</v>
      </c>
      <c r="C142" s="74" t="s">
        <v>171</v>
      </c>
      <c r="D142" s="229" t="s">
        <v>270</v>
      </c>
      <c r="E142" s="221"/>
      <c r="F142" s="222">
        <v>230</v>
      </c>
      <c r="G142" s="223">
        <f t="shared" si="1"/>
        <v>17471882.529999983</v>
      </c>
      <c r="H142" s="1" t="s">
        <v>153</v>
      </c>
      <c r="I142" s="225">
        <v>4</v>
      </c>
      <c r="J142" s="97">
        <v>43209</v>
      </c>
    </row>
    <row r="143" spans="1:10">
      <c r="A143" s="97">
        <v>43209</v>
      </c>
      <c r="B143" s="234" t="s">
        <v>150</v>
      </c>
      <c r="C143" s="74" t="s">
        <v>144</v>
      </c>
      <c r="D143" s="74" t="s">
        <v>271</v>
      </c>
      <c r="E143" s="221"/>
      <c r="F143" s="222">
        <v>63800</v>
      </c>
      <c r="G143" s="223">
        <f t="shared" si="1"/>
        <v>17408082.529999983</v>
      </c>
      <c r="H143" s="1" t="s">
        <v>153</v>
      </c>
      <c r="I143" s="225">
        <v>4</v>
      </c>
      <c r="J143" s="97">
        <v>43209</v>
      </c>
    </row>
    <row r="144" spans="1:10">
      <c r="A144" s="97">
        <v>43209</v>
      </c>
      <c r="B144" s="234" t="s">
        <v>150</v>
      </c>
      <c r="C144" s="74" t="s">
        <v>164</v>
      </c>
      <c r="D144" s="229" t="s">
        <v>272</v>
      </c>
      <c r="E144" s="221"/>
      <c r="F144" s="222">
        <v>12500</v>
      </c>
      <c r="G144" s="223">
        <f t="shared" si="1"/>
        <v>17395582.529999983</v>
      </c>
      <c r="H144" s="1" t="s">
        <v>153</v>
      </c>
      <c r="I144" s="225">
        <v>4</v>
      </c>
      <c r="J144" s="97">
        <v>43209</v>
      </c>
    </row>
    <row r="145" spans="1:10">
      <c r="A145" s="97">
        <v>43209</v>
      </c>
      <c r="B145" s="234" t="s">
        <v>150</v>
      </c>
      <c r="C145" s="74" t="s">
        <v>273</v>
      </c>
      <c r="D145" s="229" t="s">
        <v>274</v>
      </c>
      <c r="E145" s="221"/>
      <c r="F145" s="222">
        <v>1924.5</v>
      </c>
      <c r="G145" s="223">
        <f t="shared" si="1"/>
        <v>17393658.029999983</v>
      </c>
      <c r="H145" s="1" t="s">
        <v>153</v>
      </c>
      <c r="I145" s="225">
        <v>4</v>
      </c>
      <c r="J145" s="97">
        <v>43209</v>
      </c>
    </row>
    <row r="146" spans="1:10">
      <c r="A146" s="97">
        <v>43209</v>
      </c>
      <c r="B146" s="234" t="s">
        <v>150</v>
      </c>
      <c r="C146" s="74" t="s">
        <v>275</v>
      </c>
      <c r="D146" s="229" t="s">
        <v>276</v>
      </c>
      <c r="E146" s="221"/>
      <c r="F146" s="222">
        <v>1232.8</v>
      </c>
      <c r="G146" s="223">
        <f t="shared" si="1"/>
        <v>17392425.229999982</v>
      </c>
      <c r="H146" s="1" t="s">
        <v>153</v>
      </c>
      <c r="I146" s="225">
        <v>4</v>
      </c>
      <c r="J146" s="97">
        <v>43209</v>
      </c>
    </row>
    <row r="147" spans="1:10">
      <c r="A147" s="97">
        <v>43209</v>
      </c>
      <c r="B147" s="234" t="s">
        <v>150</v>
      </c>
      <c r="C147" s="74" t="s">
        <v>277</v>
      </c>
      <c r="D147" s="229" t="s">
        <v>278</v>
      </c>
      <c r="E147" s="221"/>
      <c r="F147" s="222">
        <v>1232.8</v>
      </c>
      <c r="G147" s="223">
        <f t="shared" ref="G147:G204" si="2">G146+E147-F147</f>
        <v>17391192.429999981</v>
      </c>
      <c r="H147" s="1" t="s">
        <v>153</v>
      </c>
      <c r="I147" s="225">
        <v>4</v>
      </c>
      <c r="J147" s="97">
        <v>43209</v>
      </c>
    </row>
    <row r="148" spans="1:10">
      <c r="A148" s="97">
        <v>43210</v>
      </c>
      <c r="B148" s="234" t="s">
        <v>150</v>
      </c>
      <c r="C148" s="74" t="s">
        <v>279</v>
      </c>
      <c r="D148" s="229" t="s">
        <v>280</v>
      </c>
      <c r="E148" s="221"/>
      <c r="F148" s="222">
        <v>1232.8</v>
      </c>
      <c r="G148" s="223">
        <f t="shared" si="2"/>
        <v>17389959.62999998</v>
      </c>
      <c r="H148" s="1" t="s">
        <v>153</v>
      </c>
      <c r="I148" s="225">
        <v>4</v>
      </c>
      <c r="J148" s="97">
        <v>43210</v>
      </c>
    </row>
    <row r="149" spans="1:10">
      <c r="A149" s="97">
        <v>43210</v>
      </c>
      <c r="B149" s="234" t="s">
        <v>150</v>
      </c>
      <c r="C149" s="74" t="s">
        <v>281</v>
      </c>
      <c r="D149" s="229" t="s">
        <v>282</v>
      </c>
      <c r="E149" s="221"/>
      <c r="F149" s="222">
        <v>1232.8</v>
      </c>
      <c r="G149" s="223">
        <f t="shared" si="2"/>
        <v>17388726.82999998</v>
      </c>
      <c r="H149" s="1" t="s">
        <v>153</v>
      </c>
      <c r="I149" s="225">
        <v>4</v>
      </c>
      <c r="J149" s="97">
        <v>43210</v>
      </c>
    </row>
    <row r="150" spans="1:10">
      <c r="A150" s="97">
        <v>43210</v>
      </c>
      <c r="B150" s="234" t="s">
        <v>150</v>
      </c>
      <c r="C150" s="74" t="s">
        <v>283</v>
      </c>
      <c r="D150" s="229" t="s">
        <v>284</v>
      </c>
      <c r="E150" s="221"/>
      <c r="F150" s="222">
        <v>2517</v>
      </c>
      <c r="G150" s="223">
        <f t="shared" si="2"/>
        <v>17386209.82999998</v>
      </c>
      <c r="H150" s="1" t="s">
        <v>153</v>
      </c>
      <c r="I150" s="225">
        <v>4</v>
      </c>
      <c r="J150" s="97">
        <v>43210</v>
      </c>
    </row>
    <row r="151" spans="1:10">
      <c r="A151" s="97">
        <v>43210</v>
      </c>
      <c r="B151" s="234" t="s">
        <v>150</v>
      </c>
      <c r="C151" s="74" t="s">
        <v>285</v>
      </c>
      <c r="D151" s="229" t="s">
        <v>286</v>
      </c>
      <c r="E151" s="221"/>
      <c r="F151" s="222">
        <v>448.5</v>
      </c>
      <c r="G151" s="223">
        <f t="shared" si="2"/>
        <v>17385761.32999998</v>
      </c>
      <c r="H151" s="1" t="s">
        <v>153</v>
      </c>
      <c r="I151" s="225">
        <v>4</v>
      </c>
      <c r="J151" s="97">
        <v>43210</v>
      </c>
    </row>
    <row r="152" spans="1:10">
      <c r="A152" s="97">
        <v>43210</v>
      </c>
      <c r="B152" s="234" t="s">
        <v>150</v>
      </c>
      <c r="C152" s="74" t="s">
        <v>285</v>
      </c>
      <c r="D152" s="229" t="s">
        <v>287</v>
      </c>
      <c r="E152" s="221"/>
      <c r="F152" s="222">
        <v>517.5</v>
      </c>
      <c r="G152" s="223">
        <f t="shared" si="2"/>
        <v>17385243.82999998</v>
      </c>
      <c r="H152" s="1" t="s">
        <v>153</v>
      </c>
      <c r="I152" s="225">
        <v>4</v>
      </c>
      <c r="J152" s="97">
        <v>43210</v>
      </c>
    </row>
    <row r="153" spans="1:10">
      <c r="A153" s="97">
        <v>43210</v>
      </c>
      <c r="B153" s="234" t="s">
        <v>150</v>
      </c>
      <c r="C153" s="74" t="s">
        <v>285</v>
      </c>
      <c r="D153" s="229" t="s">
        <v>288</v>
      </c>
      <c r="E153" s="221"/>
      <c r="F153" s="222">
        <v>253</v>
      </c>
      <c r="G153" s="223">
        <f t="shared" si="2"/>
        <v>17384990.82999998</v>
      </c>
      <c r="H153" s="1" t="s">
        <v>153</v>
      </c>
      <c r="I153" s="225">
        <v>4</v>
      </c>
      <c r="J153" s="97">
        <v>43210</v>
      </c>
    </row>
    <row r="154" spans="1:10">
      <c r="A154" s="97">
        <v>43213</v>
      </c>
      <c r="B154" s="234" t="s">
        <v>150</v>
      </c>
      <c r="C154" s="74" t="s">
        <v>285</v>
      </c>
      <c r="D154" s="229" t="s">
        <v>289</v>
      </c>
      <c r="E154" s="221"/>
      <c r="F154" s="222">
        <v>713</v>
      </c>
      <c r="G154" s="223">
        <f t="shared" si="2"/>
        <v>17384277.82999998</v>
      </c>
      <c r="H154" s="1" t="s">
        <v>153</v>
      </c>
      <c r="I154" s="225">
        <v>4</v>
      </c>
      <c r="J154" s="97">
        <v>43213</v>
      </c>
    </row>
    <row r="155" spans="1:10">
      <c r="A155" s="97">
        <v>43213</v>
      </c>
      <c r="B155" s="234" t="s">
        <v>150</v>
      </c>
      <c r="C155" s="74" t="s">
        <v>290</v>
      </c>
      <c r="D155" s="229" t="s">
        <v>291</v>
      </c>
      <c r="E155" s="221"/>
      <c r="F155" s="222">
        <v>448.5</v>
      </c>
      <c r="G155" s="223">
        <f t="shared" si="2"/>
        <v>17383829.32999998</v>
      </c>
      <c r="H155" s="1" t="s">
        <v>153</v>
      </c>
      <c r="I155" s="225">
        <v>4</v>
      </c>
      <c r="J155" s="97">
        <v>43213</v>
      </c>
    </row>
    <row r="156" spans="1:10">
      <c r="A156" s="97">
        <v>43213</v>
      </c>
      <c r="B156" s="234" t="s">
        <v>150</v>
      </c>
      <c r="C156" s="74" t="s">
        <v>290</v>
      </c>
      <c r="D156" s="229" t="s">
        <v>292</v>
      </c>
      <c r="E156" s="221"/>
      <c r="F156" s="222">
        <v>713</v>
      </c>
      <c r="G156" s="223">
        <f t="shared" si="2"/>
        <v>17383116.32999998</v>
      </c>
      <c r="H156" s="1" t="s">
        <v>153</v>
      </c>
      <c r="I156" s="225">
        <v>4</v>
      </c>
      <c r="J156" s="97">
        <v>43213</v>
      </c>
    </row>
    <row r="157" spans="1:10">
      <c r="A157" s="97">
        <v>43213</v>
      </c>
      <c r="B157" s="234" t="s">
        <v>150</v>
      </c>
      <c r="C157" s="74" t="s">
        <v>290</v>
      </c>
      <c r="D157" s="229" t="s">
        <v>293</v>
      </c>
      <c r="E157" s="221"/>
      <c r="F157" s="222">
        <v>517.5</v>
      </c>
      <c r="G157" s="223">
        <f t="shared" si="2"/>
        <v>17382598.82999998</v>
      </c>
      <c r="H157" s="1" t="s">
        <v>153</v>
      </c>
      <c r="I157" s="225">
        <v>4</v>
      </c>
      <c r="J157" s="97">
        <v>43213</v>
      </c>
    </row>
    <row r="158" spans="1:10">
      <c r="A158" s="97">
        <v>43213</v>
      </c>
      <c r="B158" s="234" t="s">
        <v>150</v>
      </c>
      <c r="C158" s="74" t="s">
        <v>290</v>
      </c>
      <c r="D158" s="229" t="s">
        <v>294</v>
      </c>
      <c r="E158" s="221"/>
      <c r="F158" s="222">
        <v>253</v>
      </c>
      <c r="G158" s="223">
        <f t="shared" si="2"/>
        <v>17382345.82999998</v>
      </c>
      <c r="H158" s="1" t="s">
        <v>153</v>
      </c>
      <c r="I158" s="225">
        <v>4</v>
      </c>
      <c r="J158" s="97">
        <v>43213</v>
      </c>
    </row>
    <row r="159" spans="1:10">
      <c r="A159" s="97">
        <v>43213</v>
      </c>
      <c r="B159" s="234" t="s">
        <v>150</v>
      </c>
      <c r="C159" s="74" t="s">
        <v>290</v>
      </c>
      <c r="D159" s="229" t="s">
        <v>295</v>
      </c>
      <c r="E159" s="221"/>
      <c r="F159" s="222">
        <v>713</v>
      </c>
      <c r="G159" s="223">
        <f t="shared" si="2"/>
        <v>17381632.82999998</v>
      </c>
      <c r="H159" s="1" t="s">
        <v>153</v>
      </c>
      <c r="I159" s="225">
        <v>4</v>
      </c>
      <c r="J159" s="97">
        <v>43213</v>
      </c>
    </row>
    <row r="160" spans="1:10">
      <c r="A160" s="97">
        <v>43213</v>
      </c>
      <c r="B160" s="234" t="s">
        <v>150</v>
      </c>
      <c r="C160" s="74" t="s">
        <v>197</v>
      </c>
      <c r="D160" s="229" t="s">
        <v>296</v>
      </c>
      <c r="E160" s="221"/>
      <c r="F160" s="222">
        <v>230</v>
      </c>
      <c r="G160" s="223">
        <f t="shared" si="2"/>
        <v>17381402.82999998</v>
      </c>
      <c r="H160" s="1" t="s">
        <v>153</v>
      </c>
      <c r="I160" s="225">
        <v>4</v>
      </c>
      <c r="J160" s="97">
        <v>43213</v>
      </c>
    </row>
    <row r="161" spans="1:10">
      <c r="A161" s="97">
        <v>43213</v>
      </c>
      <c r="B161" s="234" t="s">
        <v>150</v>
      </c>
      <c r="C161" s="74" t="s">
        <v>297</v>
      </c>
      <c r="D161" s="229" t="s">
        <v>298</v>
      </c>
      <c r="E161" s="221"/>
      <c r="F161" s="222">
        <v>138</v>
      </c>
      <c r="G161" s="223">
        <f t="shared" si="2"/>
        <v>17381264.82999998</v>
      </c>
      <c r="H161" s="1" t="s">
        <v>153</v>
      </c>
      <c r="I161" s="225">
        <v>4</v>
      </c>
      <c r="J161" s="97">
        <v>43213</v>
      </c>
    </row>
    <row r="162" spans="1:10">
      <c r="A162" s="97">
        <v>43213</v>
      </c>
      <c r="B162" s="234" t="s">
        <v>150</v>
      </c>
      <c r="C162" s="74" t="s">
        <v>299</v>
      </c>
      <c r="D162" s="229" t="s">
        <v>300</v>
      </c>
      <c r="E162" s="221"/>
      <c r="F162" s="222">
        <v>126.5</v>
      </c>
      <c r="G162" s="223">
        <f t="shared" si="2"/>
        <v>17381138.32999998</v>
      </c>
      <c r="H162" s="1" t="s">
        <v>153</v>
      </c>
      <c r="I162" s="225">
        <v>4</v>
      </c>
      <c r="J162" s="97">
        <v>43213</v>
      </c>
    </row>
    <row r="163" spans="1:10">
      <c r="A163" s="97">
        <v>43213</v>
      </c>
      <c r="B163" s="234" t="s">
        <v>150</v>
      </c>
      <c r="C163" s="74" t="s">
        <v>299</v>
      </c>
      <c r="D163" s="229" t="s">
        <v>301</v>
      </c>
      <c r="E163" s="221"/>
      <c r="F163" s="222">
        <v>195.5</v>
      </c>
      <c r="G163" s="223">
        <f t="shared" si="2"/>
        <v>17380942.82999998</v>
      </c>
      <c r="H163" s="1" t="s">
        <v>153</v>
      </c>
      <c r="I163" s="225">
        <v>4</v>
      </c>
      <c r="J163" s="97">
        <v>43213</v>
      </c>
    </row>
    <row r="164" spans="1:10">
      <c r="A164" s="97">
        <v>43213</v>
      </c>
      <c r="B164" s="234" t="s">
        <v>150</v>
      </c>
      <c r="C164" s="74" t="s">
        <v>189</v>
      </c>
      <c r="D164" s="229" t="s">
        <v>302</v>
      </c>
      <c r="E164" s="221"/>
      <c r="F164" s="222">
        <v>220</v>
      </c>
      <c r="G164" s="223">
        <f t="shared" si="2"/>
        <v>17380722.82999998</v>
      </c>
      <c r="H164" s="1" t="s">
        <v>153</v>
      </c>
      <c r="I164" s="225">
        <v>4</v>
      </c>
      <c r="J164" s="97">
        <v>43213</v>
      </c>
    </row>
    <row r="165" spans="1:10">
      <c r="A165" s="97">
        <v>43213</v>
      </c>
      <c r="B165" s="234" t="s">
        <v>150</v>
      </c>
      <c r="C165" s="74" t="s">
        <v>277</v>
      </c>
      <c r="D165" s="229" t="s">
        <v>303</v>
      </c>
      <c r="E165" s="221"/>
      <c r="F165" s="222">
        <v>220</v>
      </c>
      <c r="G165" s="223">
        <f t="shared" si="2"/>
        <v>17380502.82999998</v>
      </c>
      <c r="H165" s="1" t="s">
        <v>153</v>
      </c>
      <c r="I165" s="225">
        <v>4</v>
      </c>
      <c r="J165" s="97">
        <v>43213</v>
      </c>
    </row>
    <row r="166" spans="1:10">
      <c r="A166" s="97">
        <v>43213</v>
      </c>
      <c r="B166" s="234" t="s">
        <v>150</v>
      </c>
      <c r="C166" s="74" t="s">
        <v>281</v>
      </c>
      <c r="D166" s="229" t="s">
        <v>304</v>
      </c>
      <c r="E166" s="221"/>
      <c r="F166" s="222">
        <v>220</v>
      </c>
      <c r="G166" s="223">
        <f t="shared" si="2"/>
        <v>17380282.82999998</v>
      </c>
      <c r="H166" s="1" t="s">
        <v>153</v>
      </c>
      <c r="I166" s="225">
        <v>4</v>
      </c>
      <c r="J166" s="97">
        <v>43213</v>
      </c>
    </row>
    <row r="167" spans="1:10">
      <c r="A167" s="97">
        <v>43213</v>
      </c>
      <c r="B167" s="234" t="s">
        <v>150</v>
      </c>
      <c r="C167" s="74" t="s">
        <v>305</v>
      </c>
      <c r="D167" s="229" t="s">
        <v>306</v>
      </c>
      <c r="E167" s="221"/>
      <c r="F167" s="222">
        <v>2420</v>
      </c>
      <c r="G167" s="223">
        <f t="shared" si="2"/>
        <v>17377862.82999998</v>
      </c>
      <c r="H167" s="1" t="s">
        <v>153</v>
      </c>
      <c r="I167" s="225">
        <v>4</v>
      </c>
      <c r="J167" s="97">
        <v>43213</v>
      </c>
    </row>
    <row r="168" spans="1:10">
      <c r="A168" s="97">
        <v>43213</v>
      </c>
      <c r="B168" s="234" t="s">
        <v>150</v>
      </c>
      <c r="C168" s="74" t="s">
        <v>307</v>
      </c>
      <c r="D168" s="229" t="s">
        <v>308</v>
      </c>
      <c r="E168" s="222"/>
      <c r="F168" s="222">
        <v>3070</v>
      </c>
      <c r="G168" s="223">
        <f t="shared" si="2"/>
        <v>17374792.82999998</v>
      </c>
      <c r="H168" s="1" t="s">
        <v>153</v>
      </c>
      <c r="I168" s="225">
        <v>4</v>
      </c>
      <c r="J168" s="97">
        <v>43213</v>
      </c>
    </row>
    <row r="169" spans="1:10">
      <c r="A169" s="97">
        <v>43213</v>
      </c>
      <c r="B169" s="234" t="s">
        <v>150</v>
      </c>
      <c r="C169" s="74" t="s">
        <v>309</v>
      </c>
      <c r="D169" s="229" t="s">
        <v>310</v>
      </c>
      <c r="E169" s="221"/>
      <c r="F169" s="222">
        <v>2420</v>
      </c>
      <c r="G169" s="223">
        <f t="shared" si="2"/>
        <v>17372372.82999998</v>
      </c>
      <c r="H169" s="1" t="s">
        <v>153</v>
      </c>
      <c r="I169" s="225">
        <v>4</v>
      </c>
      <c r="J169" s="97">
        <v>43213</v>
      </c>
    </row>
    <row r="170" spans="1:10">
      <c r="A170" s="97">
        <v>43213</v>
      </c>
      <c r="B170" s="234" t="s">
        <v>150</v>
      </c>
      <c r="C170" s="74" t="s">
        <v>311</v>
      </c>
      <c r="D170" s="229" t="s">
        <v>312</v>
      </c>
      <c r="F170" s="236">
        <v>1001.65</v>
      </c>
      <c r="G170" s="223">
        <f t="shared" si="2"/>
        <v>17371371.179999981</v>
      </c>
      <c r="H170" s="1" t="s">
        <v>153</v>
      </c>
      <c r="I170" s="225">
        <v>4</v>
      </c>
      <c r="J170" s="97">
        <v>43213</v>
      </c>
    </row>
    <row r="171" spans="1:10">
      <c r="A171" s="97">
        <v>43213</v>
      </c>
      <c r="B171" s="234" t="s">
        <v>150</v>
      </c>
      <c r="C171"/>
      <c r="D171" s="229" t="s">
        <v>313</v>
      </c>
      <c r="F171" s="236">
        <v>2463.3000000000002</v>
      </c>
      <c r="G171" s="223">
        <f t="shared" si="2"/>
        <v>17368907.87999998</v>
      </c>
      <c r="H171" s="1" t="s">
        <v>153</v>
      </c>
      <c r="I171" s="225">
        <v>4</v>
      </c>
      <c r="J171" s="97">
        <v>43213</v>
      </c>
    </row>
    <row r="172" spans="1:10">
      <c r="A172" s="97">
        <v>43213</v>
      </c>
      <c r="B172" s="234" t="s">
        <v>150</v>
      </c>
      <c r="C172" s="237" t="s">
        <v>277</v>
      </c>
      <c r="D172" s="229" t="s">
        <v>314</v>
      </c>
      <c r="F172" s="236">
        <v>1773.3</v>
      </c>
      <c r="G172" s="223">
        <f t="shared" si="2"/>
        <v>17367134.57999998</v>
      </c>
      <c r="H172" s="1" t="s">
        <v>153</v>
      </c>
      <c r="I172" s="225">
        <v>4</v>
      </c>
      <c r="J172" s="97">
        <v>43213</v>
      </c>
    </row>
    <row r="173" spans="1:10">
      <c r="A173" s="97">
        <v>43213</v>
      </c>
      <c r="B173" s="234" t="s">
        <v>150</v>
      </c>
      <c r="C173" s="237" t="s">
        <v>275</v>
      </c>
      <c r="D173" s="229" t="s">
        <v>315</v>
      </c>
      <c r="F173" s="236">
        <v>1773.3</v>
      </c>
      <c r="G173" s="223">
        <f t="shared" si="2"/>
        <v>17365361.279999979</v>
      </c>
      <c r="H173" s="1" t="s">
        <v>153</v>
      </c>
      <c r="I173" s="225">
        <v>4</v>
      </c>
      <c r="J173" s="97">
        <v>43213</v>
      </c>
    </row>
    <row r="174" spans="1:10">
      <c r="A174" s="97">
        <v>43214</v>
      </c>
      <c r="B174" s="234" t="s">
        <v>150</v>
      </c>
      <c r="C174" s="74" t="s">
        <v>193</v>
      </c>
      <c r="D174" s="229" t="s">
        <v>316</v>
      </c>
      <c r="F174" s="236">
        <v>1773.3</v>
      </c>
      <c r="G174" s="223">
        <f t="shared" si="2"/>
        <v>17363587.979999978</v>
      </c>
      <c r="H174" s="1" t="s">
        <v>153</v>
      </c>
      <c r="I174" s="225">
        <v>4</v>
      </c>
      <c r="J174" s="97">
        <v>43214</v>
      </c>
    </row>
    <row r="175" spans="1:10">
      <c r="A175" s="97">
        <v>43214</v>
      </c>
      <c r="B175" s="234" t="s">
        <v>150</v>
      </c>
      <c r="C175" s="74" t="s">
        <v>206</v>
      </c>
      <c r="D175" s="229" t="s">
        <v>317</v>
      </c>
      <c r="F175" s="236">
        <v>1756.05</v>
      </c>
      <c r="G175" s="223">
        <f t="shared" si="2"/>
        <v>17361831.929999977</v>
      </c>
      <c r="H175" s="1" t="s">
        <v>153</v>
      </c>
      <c r="I175" s="225">
        <v>4</v>
      </c>
      <c r="J175" s="97">
        <v>43214</v>
      </c>
    </row>
    <row r="176" spans="1:10">
      <c r="A176" s="97">
        <v>43214</v>
      </c>
      <c r="B176" s="234" t="s">
        <v>150</v>
      </c>
      <c r="C176" s="74" t="s">
        <v>252</v>
      </c>
      <c r="D176" s="229" t="s">
        <v>318</v>
      </c>
      <c r="F176" s="236">
        <v>855.21</v>
      </c>
      <c r="G176" s="223">
        <f t="shared" si="2"/>
        <v>17360976.719999976</v>
      </c>
      <c r="H176" s="1" t="s">
        <v>153</v>
      </c>
      <c r="I176" s="225">
        <v>4</v>
      </c>
      <c r="J176" s="97">
        <v>43214</v>
      </c>
    </row>
    <row r="177" spans="1:10">
      <c r="A177" s="97">
        <v>43214</v>
      </c>
      <c r="B177" s="234" t="s">
        <v>150</v>
      </c>
      <c r="C177" s="74" t="s">
        <v>252</v>
      </c>
      <c r="D177" s="229" t="s">
        <v>319</v>
      </c>
      <c r="E177" s="236"/>
      <c r="F177" s="236">
        <v>855.21</v>
      </c>
      <c r="G177" s="223">
        <f t="shared" si="2"/>
        <v>17360121.509999976</v>
      </c>
      <c r="H177" s="1" t="s">
        <v>153</v>
      </c>
      <c r="I177" s="225">
        <v>4</v>
      </c>
      <c r="J177" s="97">
        <v>43214</v>
      </c>
    </row>
    <row r="178" spans="1:10">
      <c r="A178" s="97">
        <v>43214</v>
      </c>
      <c r="B178" s="234" t="s">
        <v>150</v>
      </c>
      <c r="C178" s="74" t="s">
        <v>252</v>
      </c>
      <c r="D178" s="229" t="s">
        <v>320</v>
      </c>
      <c r="F178" s="236">
        <v>195.5</v>
      </c>
      <c r="G178" s="223">
        <f t="shared" si="2"/>
        <v>17359926.009999976</v>
      </c>
      <c r="H178" s="1" t="s">
        <v>153</v>
      </c>
      <c r="I178" s="225">
        <v>4</v>
      </c>
      <c r="J178" s="97">
        <v>43214</v>
      </c>
    </row>
    <row r="179" spans="1:10">
      <c r="A179" s="97">
        <v>43214</v>
      </c>
      <c r="B179" s="234" t="s">
        <v>150</v>
      </c>
      <c r="C179" s="74" t="s">
        <v>252</v>
      </c>
      <c r="D179" s="229" t="s">
        <v>321</v>
      </c>
      <c r="F179" s="236">
        <v>195.5</v>
      </c>
      <c r="G179" s="223">
        <f t="shared" si="2"/>
        <v>17359730.509999976</v>
      </c>
      <c r="H179" s="1" t="s">
        <v>153</v>
      </c>
      <c r="I179" s="225">
        <v>4</v>
      </c>
      <c r="J179" s="97">
        <v>43214</v>
      </c>
    </row>
    <row r="180" spans="1:10">
      <c r="A180" s="97">
        <v>43214</v>
      </c>
      <c r="B180" s="234" t="s">
        <v>150</v>
      </c>
      <c r="C180" s="74" t="s">
        <v>322</v>
      </c>
      <c r="D180" s="229" t="s">
        <v>323</v>
      </c>
      <c r="F180" s="236">
        <v>771.65</v>
      </c>
      <c r="G180" s="223">
        <f t="shared" si="2"/>
        <v>17358958.859999977</v>
      </c>
      <c r="H180" s="1" t="s">
        <v>153</v>
      </c>
      <c r="I180" s="225">
        <v>4</v>
      </c>
      <c r="J180" s="97">
        <v>43214</v>
      </c>
    </row>
    <row r="181" spans="1:10">
      <c r="A181" s="97">
        <v>43214</v>
      </c>
      <c r="B181" s="234" t="s">
        <v>150</v>
      </c>
      <c r="C181" t="s">
        <v>324</v>
      </c>
      <c r="D181" s="229" t="s">
        <v>325</v>
      </c>
      <c r="F181" s="236">
        <v>1001.65</v>
      </c>
      <c r="G181" s="223">
        <f t="shared" si="2"/>
        <v>17357957.209999979</v>
      </c>
      <c r="H181" s="1" t="s">
        <v>153</v>
      </c>
      <c r="I181" s="225">
        <v>4</v>
      </c>
      <c r="J181" s="97">
        <v>43214</v>
      </c>
    </row>
    <row r="182" spans="1:10">
      <c r="A182" s="97">
        <v>43214</v>
      </c>
      <c r="B182" s="234" t="s">
        <v>150</v>
      </c>
      <c r="C182" t="s">
        <v>305</v>
      </c>
      <c r="D182" s="229" t="s">
        <v>326</v>
      </c>
      <c r="F182" s="236">
        <v>235.75</v>
      </c>
      <c r="G182" s="223">
        <f t="shared" si="2"/>
        <v>17357721.459999979</v>
      </c>
      <c r="H182" s="1" t="s">
        <v>153</v>
      </c>
      <c r="I182" s="225">
        <v>4</v>
      </c>
      <c r="J182" s="97">
        <v>43214</v>
      </c>
    </row>
    <row r="183" spans="1:10">
      <c r="A183" s="97">
        <v>43214</v>
      </c>
      <c r="B183" s="234" t="s">
        <v>150</v>
      </c>
      <c r="C183" t="s">
        <v>327</v>
      </c>
      <c r="D183" s="229" t="s">
        <v>328</v>
      </c>
      <c r="F183" s="236">
        <v>935.75</v>
      </c>
      <c r="G183" s="223">
        <f t="shared" si="2"/>
        <v>17356785.709999979</v>
      </c>
      <c r="H183" s="1" t="s">
        <v>153</v>
      </c>
      <c r="I183" s="225">
        <v>4</v>
      </c>
      <c r="J183" s="97">
        <v>43214</v>
      </c>
    </row>
    <row r="184" spans="1:10">
      <c r="A184" s="97">
        <v>43214</v>
      </c>
      <c r="B184" s="234" t="s">
        <v>150</v>
      </c>
      <c r="C184" t="s">
        <v>199</v>
      </c>
      <c r="D184" s="229" t="s">
        <v>329</v>
      </c>
      <c r="F184" s="236">
        <v>235.75</v>
      </c>
      <c r="G184" s="223">
        <f t="shared" si="2"/>
        <v>17356549.959999979</v>
      </c>
      <c r="H184" s="1" t="s">
        <v>153</v>
      </c>
      <c r="I184" s="225">
        <v>4</v>
      </c>
      <c r="J184" s="97">
        <v>43214</v>
      </c>
    </row>
    <row r="185" spans="1:10">
      <c r="A185" s="97">
        <v>43214</v>
      </c>
      <c r="B185" s="234" t="s">
        <v>150</v>
      </c>
      <c r="C185" t="s">
        <v>305</v>
      </c>
      <c r="D185" s="229" t="s">
        <v>330</v>
      </c>
      <c r="F185" s="236">
        <v>235.75</v>
      </c>
      <c r="G185" s="223">
        <f t="shared" si="2"/>
        <v>17356314.209999979</v>
      </c>
      <c r="H185" s="1" t="s">
        <v>153</v>
      </c>
      <c r="I185" s="225">
        <v>4</v>
      </c>
      <c r="J185" s="97">
        <v>43214</v>
      </c>
    </row>
    <row r="186" spans="1:10">
      <c r="A186" s="97">
        <v>43216</v>
      </c>
      <c r="B186" s="234" t="s">
        <v>150</v>
      </c>
      <c r="C186" t="s">
        <v>307</v>
      </c>
      <c r="D186" s="229" t="s">
        <v>331</v>
      </c>
      <c r="F186" s="236">
        <v>545.75</v>
      </c>
      <c r="G186" s="223">
        <f t="shared" si="2"/>
        <v>17355768.459999979</v>
      </c>
      <c r="H186" s="1" t="s">
        <v>153</v>
      </c>
      <c r="I186" s="225">
        <v>4</v>
      </c>
      <c r="J186" s="97">
        <v>43216</v>
      </c>
    </row>
    <row r="187" spans="1:10">
      <c r="A187" s="97">
        <v>43216</v>
      </c>
      <c r="B187" s="234" t="s">
        <v>150</v>
      </c>
      <c r="C187" t="s">
        <v>332</v>
      </c>
      <c r="D187" s="229" t="s">
        <v>333</v>
      </c>
      <c r="F187" s="236">
        <v>235.75</v>
      </c>
      <c r="G187" s="223">
        <f t="shared" si="2"/>
        <v>17355532.709999979</v>
      </c>
      <c r="H187" s="1" t="s">
        <v>153</v>
      </c>
      <c r="I187" s="225">
        <v>4</v>
      </c>
      <c r="J187" s="97">
        <v>43216</v>
      </c>
    </row>
    <row r="188" spans="1:10">
      <c r="A188" s="97">
        <v>43216</v>
      </c>
      <c r="B188" s="234" t="s">
        <v>150</v>
      </c>
      <c r="C188" s="229" t="s">
        <v>334</v>
      </c>
      <c r="D188" s="74"/>
      <c r="F188" s="236">
        <v>660436.72</v>
      </c>
      <c r="G188" s="223">
        <f t="shared" si="2"/>
        <v>16695095.989999978</v>
      </c>
      <c r="H188" s="1" t="s">
        <v>153</v>
      </c>
      <c r="I188" s="225">
        <v>4</v>
      </c>
      <c r="J188" s="97">
        <v>43216</v>
      </c>
    </row>
    <row r="189" spans="1:10">
      <c r="A189" s="97">
        <v>43216</v>
      </c>
      <c r="B189" s="234" t="s">
        <v>150</v>
      </c>
      <c r="C189" s="66" t="s">
        <v>156</v>
      </c>
      <c r="D189" s="66" t="s">
        <v>156</v>
      </c>
      <c r="F189" s="236">
        <v>5</v>
      </c>
      <c r="G189" s="223">
        <f t="shared" si="2"/>
        <v>16695090.989999978</v>
      </c>
      <c r="H189" s="66" t="s">
        <v>156</v>
      </c>
      <c r="I189" s="225">
        <v>4</v>
      </c>
      <c r="J189" s="97">
        <v>43216</v>
      </c>
    </row>
    <row r="190" spans="1:10">
      <c r="A190" s="97">
        <v>43216</v>
      </c>
      <c r="B190" s="234" t="s">
        <v>150</v>
      </c>
      <c r="C190" s="66" t="s">
        <v>157</v>
      </c>
      <c r="D190" s="66" t="s">
        <v>157</v>
      </c>
      <c r="F190" s="236">
        <v>0.8</v>
      </c>
      <c r="G190" s="223">
        <f t="shared" si="2"/>
        <v>16695090.189999977</v>
      </c>
      <c r="H190" s="66" t="s">
        <v>157</v>
      </c>
      <c r="I190" s="225">
        <v>4</v>
      </c>
      <c r="J190" s="97">
        <v>43216</v>
      </c>
    </row>
    <row r="191" spans="1:10">
      <c r="A191" s="97">
        <v>43216</v>
      </c>
      <c r="B191" s="234" t="s">
        <v>150</v>
      </c>
      <c r="C191" s="74" t="s">
        <v>144</v>
      </c>
      <c r="D191" s="74" t="s">
        <v>335</v>
      </c>
      <c r="F191" s="236">
        <v>34800</v>
      </c>
      <c r="G191" s="223">
        <f>G190+E191-F191</f>
        <v>16660290.189999977</v>
      </c>
      <c r="H191" s="1" t="s">
        <v>153</v>
      </c>
      <c r="I191" s="225">
        <v>4</v>
      </c>
      <c r="J191" s="97">
        <v>43216</v>
      </c>
    </row>
    <row r="192" spans="1:10">
      <c r="A192" s="97">
        <v>43216</v>
      </c>
      <c r="B192" t="s">
        <v>336</v>
      </c>
      <c r="C192" s="104" t="s">
        <v>337</v>
      </c>
      <c r="D192" s="229" t="s">
        <v>338</v>
      </c>
      <c r="F192" s="236">
        <v>1128.29</v>
      </c>
      <c r="G192" s="223">
        <f t="shared" si="2"/>
        <v>16659161.899999978</v>
      </c>
      <c r="H192" s="1" t="s">
        <v>153</v>
      </c>
      <c r="I192" s="225">
        <v>4</v>
      </c>
      <c r="J192" s="97">
        <v>43216</v>
      </c>
    </row>
    <row r="193" spans="1:10">
      <c r="A193" s="97">
        <v>43216</v>
      </c>
      <c r="B193" s="234" t="s">
        <v>150</v>
      </c>
      <c r="C193" s="74" t="s">
        <v>151</v>
      </c>
      <c r="D193" s="229" t="s">
        <v>339</v>
      </c>
      <c r="F193" s="236">
        <v>1210.99</v>
      </c>
      <c r="G193" s="223">
        <f t="shared" si="2"/>
        <v>16657950.909999978</v>
      </c>
      <c r="H193" s="1" t="s">
        <v>153</v>
      </c>
      <c r="I193" s="225">
        <v>4</v>
      </c>
      <c r="J193" s="97">
        <v>43216</v>
      </c>
    </row>
    <row r="194" spans="1:10">
      <c r="A194" s="97">
        <v>43216</v>
      </c>
      <c r="C194" s="74" t="s">
        <v>252</v>
      </c>
      <c r="D194" s="229" t="s">
        <v>340</v>
      </c>
      <c r="E194" s="236">
        <v>855.21</v>
      </c>
      <c r="F194" s="236"/>
      <c r="G194" s="223">
        <f t="shared" si="2"/>
        <v>16658806.119999979</v>
      </c>
      <c r="H194" s="1" t="s">
        <v>179</v>
      </c>
      <c r="I194" s="225">
        <v>4</v>
      </c>
      <c r="J194" s="97">
        <v>43216</v>
      </c>
    </row>
    <row r="195" spans="1:10">
      <c r="A195" s="97">
        <v>43216</v>
      </c>
      <c r="B195" s="234" t="s">
        <v>341</v>
      </c>
      <c r="C195" s="74" t="s">
        <v>55</v>
      </c>
      <c r="D195" s="229" t="s">
        <v>342</v>
      </c>
      <c r="F195" s="236">
        <v>98665.41</v>
      </c>
      <c r="G195" s="223">
        <f t="shared" si="2"/>
        <v>16560140.709999979</v>
      </c>
      <c r="H195" s="1" t="s">
        <v>153</v>
      </c>
      <c r="I195" s="225">
        <v>4</v>
      </c>
      <c r="J195" s="97">
        <v>43216</v>
      </c>
    </row>
    <row r="196" spans="1:10">
      <c r="A196" s="97">
        <v>43216</v>
      </c>
      <c r="B196" s="234" t="s">
        <v>150</v>
      </c>
      <c r="C196" t="s">
        <v>193</v>
      </c>
      <c r="D196" s="237" t="s">
        <v>343</v>
      </c>
      <c r="F196" s="236">
        <v>1773.3</v>
      </c>
      <c r="G196" s="223">
        <f t="shared" si="2"/>
        <v>16558367.409999978</v>
      </c>
      <c r="H196" s="1" t="s">
        <v>153</v>
      </c>
      <c r="I196" s="225">
        <v>4</v>
      </c>
      <c r="J196" s="97">
        <v>43216</v>
      </c>
    </row>
    <row r="197" spans="1:10">
      <c r="A197" s="97">
        <v>43217</v>
      </c>
      <c r="B197" s="234" t="s">
        <v>150</v>
      </c>
      <c r="C197" t="s">
        <v>344</v>
      </c>
      <c r="D197" s="237" t="s">
        <v>345</v>
      </c>
      <c r="F197" s="236">
        <v>1773.3</v>
      </c>
      <c r="G197" s="223">
        <f t="shared" si="2"/>
        <v>16556594.109999977</v>
      </c>
      <c r="H197" s="1" t="s">
        <v>153</v>
      </c>
      <c r="I197" s="225">
        <v>4</v>
      </c>
      <c r="J197" s="97">
        <v>43217</v>
      </c>
    </row>
    <row r="198" spans="1:10">
      <c r="A198" s="97">
        <v>43217</v>
      </c>
      <c r="B198" s="234" t="s">
        <v>150</v>
      </c>
      <c r="C198" t="s">
        <v>202</v>
      </c>
      <c r="D198" s="237" t="s">
        <v>346</v>
      </c>
      <c r="F198" s="236">
        <v>1773.3</v>
      </c>
      <c r="G198" s="223">
        <f t="shared" si="2"/>
        <v>16554820.809999976</v>
      </c>
      <c r="H198" s="1" t="s">
        <v>153</v>
      </c>
      <c r="I198" s="225">
        <v>4</v>
      </c>
      <c r="J198" s="97">
        <v>43217</v>
      </c>
    </row>
    <row r="199" spans="1:10">
      <c r="A199" s="97">
        <v>43217</v>
      </c>
      <c r="B199" s="234" t="s">
        <v>150</v>
      </c>
      <c r="C199" t="s">
        <v>191</v>
      </c>
      <c r="D199" s="237" t="s">
        <v>347</v>
      </c>
      <c r="F199" s="236">
        <v>2573.3000000000002</v>
      </c>
      <c r="G199" s="223">
        <f t="shared" si="2"/>
        <v>16552247.509999976</v>
      </c>
      <c r="H199" s="1" t="s">
        <v>153</v>
      </c>
      <c r="I199" s="225">
        <v>4</v>
      </c>
      <c r="J199" s="97">
        <v>43217</v>
      </c>
    </row>
    <row r="200" spans="1:10">
      <c r="A200" s="97">
        <v>43220</v>
      </c>
      <c r="B200" s="234" t="s">
        <v>150</v>
      </c>
      <c r="C200" t="s">
        <v>336</v>
      </c>
      <c r="D200" s="104" t="s">
        <v>337</v>
      </c>
      <c r="F200" s="236">
        <v>8816</v>
      </c>
      <c r="G200" s="223">
        <f t="shared" si="2"/>
        <v>16543431.509999976</v>
      </c>
      <c r="H200" s="1" t="s">
        <v>153</v>
      </c>
      <c r="I200" s="225">
        <v>4</v>
      </c>
      <c r="J200" s="97">
        <v>43220</v>
      </c>
    </row>
    <row r="201" spans="1:10">
      <c r="A201" s="97">
        <v>43220</v>
      </c>
      <c r="B201" s="234" t="s">
        <v>150</v>
      </c>
      <c r="C201" t="s">
        <v>151</v>
      </c>
      <c r="D201" s="104" t="s">
        <v>348</v>
      </c>
      <c r="F201" s="236">
        <v>1656</v>
      </c>
      <c r="G201" s="223">
        <f t="shared" si="2"/>
        <v>16541775.509999976</v>
      </c>
      <c r="H201" s="1" t="s">
        <v>153</v>
      </c>
      <c r="I201" s="225">
        <v>4</v>
      </c>
      <c r="J201" s="97">
        <v>43220</v>
      </c>
    </row>
    <row r="202" spans="1:10">
      <c r="A202" s="97">
        <v>43220</v>
      </c>
      <c r="B202" s="234" t="s">
        <v>150</v>
      </c>
      <c r="C202" t="s">
        <v>151</v>
      </c>
      <c r="D202" s="104" t="s">
        <v>349</v>
      </c>
      <c r="F202" s="236">
        <v>1210.99</v>
      </c>
      <c r="G202" s="223">
        <f t="shared" si="2"/>
        <v>16540564.519999975</v>
      </c>
      <c r="H202" s="1" t="s">
        <v>153</v>
      </c>
      <c r="I202" s="225">
        <v>4</v>
      </c>
      <c r="J202" s="97">
        <v>43220</v>
      </c>
    </row>
    <row r="203" spans="1:10">
      <c r="A203" s="97">
        <v>43220</v>
      </c>
      <c r="B203" s="234" t="s">
        <v>350</v>
      </c>
      <c r="C203" t="s">
        <v>351</v>
      </c>
      <c r="D203" s="104" t="s">
        <v>33</v>
      </c>
      <c r="E203" s="236">
        <v>97941.25</v>
      </c>
      <c r="F203" s="236"/>
      <c r="G203" s="223">
        <f t="shared" si="2"/>
        <v>16638505.769999975</v>
      </c>
      <c r="H203" s="1" t="s">
        <v>153</v>
      </c>
      <c r="I203" s="225">
        <v>4</v>
      </c>
      <c r="J203" s="97">
        <v>43220</v>
      </c>
    </row>
    <row r="204" spans="1:10">
      <c r="A204" s="97">
        <v>43220</v>
      </c>
      <c r="C204" s="66" t="s">
        <v>156</v>
      </c>
      <c r="D204" s="66" t="s">
        <v>156</v>
      </c>
      <c r="F204" s="236">
        <v>28</v>
      </c>
      <c r="G204" s="223">
        <f t="shared" si="2"/>
        <v>16638477.769999975</v>
      </c>
      <c r="H204" s="66" t="s">
        <v>156</v>
      </c>
      <c r="I204" s="225">
        <v>4</v>
      </c>
      <c r="J204" s="97">
        <v>43220</v>
      </c>
    </row>
    <row r="205" spans="1:10">
      <c r="A205" s="97">
        <v>43220</v>
      </c>
      <c r="C205" s="66" t="s">
        <v>157</v>
      </c>
      <c r="D205" s="66" t="s">
        <v>157</v>
      </c>
      <c r="F205" s="236">
        <v>4.4800000000000004</v>
      </c>
      <c r="G205" s="223">
        <f>G204+E205-F205</f>
        <v>16638473.289999975</v>
      </c>
      <c r="H205" s="66" t="s">
        <v>157</v>
      </c>
      <c r="I205" s="225">
        <v>4</v>
      </c>
      <c r="J205" s="97">
        <v>43220</v>
      </c>
    </row>
    <row r="206" spans="1:10">
      <c r="A206" s="97"/>
      <c r="E206"/>
    </row>
    <row r="209" spans="2:9" ht="20.25">
      <c r="C209" s="239"/>
      <c r="D209" s="239" t="s">
        <v>352</v>
      </c>
      <c r="I209" s="239"/>
    </row>
    <row r="210" spans="2:9" s="239" customFormat="1" ht="21">
      <c r="B210" s="240"/>
      <c r="C210" s="1"/>
      <c r="D210" s="1"/>
      <c r="E210" s="241">
        <f>SUM(E17:E209)</f>
        <v>19033423.27</v>
      </c>
      <c r="F210" s="241">
        <f>SUM(F17:F209)</f>
        <v>2394949.9800000009</v>
      </c>
      <c r="G210" s="242"/>
      <c r="I210" s="1"/>
    </row>
  </sheetData>
  <protectedRanges>
    <protectedRange sqref="I1 I4" name="Rango843_1_1_3_1"/>
    <protectedRange sqref="A6:A7" name="Rango842_1_1_3_1"/>
    <protectedRange sqref="A8" name="Rango842_1_1_3_1_1"/>
  </protectedRanges>
  <autoFilter ref="A16:L205"/>
  <mergeCells count="7">
    <mergeCell ref="F15:G15"/>
    <mergeCell ref="A1:G1"/>
    <mergeCell ref="A2:G2"/>
    <mergeCell ref="A3:F3"/>
    <mergeCell ref="A6:B6"/>
    <mergeCell ref="A7:B7"/>
    <mergeCell ref="E13:F13"/>
  </mergeCells>
  <conditionalFormatting sqref="I17:I205">
    <cfRule type="cellIs" dxfId="79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J228"/>
  <sheetViews>
    <sheetView tabSelected="1" topLeftCell="A199" workbookViewId="0">
      <selection activeCell="G227" sqref="G227"/>
    </sheetView>
  </sheetViews>
  <sheetFormatPr baseColWidth="10" defaultColWidth="34.42578125" defaultRowHeight="16.5"/>
  <cols>
    <col min="1" max="1" width="19.42578125" style="245" customWidth="1"/>
    <col min="2" max="2" width="18.140625" style="234" customWidth="1"/>
    <col min="3" max="3" width="39.85546875" style="245" customWidth="1"/>
    <col min="4" max="4" width="47.7109375" style="245" customWidth="1"/>
    <col min="5" max="5" width="25.42578125" style="235" customWidth="1"/>
    <col min="6" max="6" width="26.42578125" style="235" customWidth="1"/>
    <col min="7" max="16384" width="34.42578125" style="245"/>
  </cols>
  <sheetData>
    <row r="1" spans="1:9">
      <c r="A1" s="306" t="s">
        <v>0</v>
      </c>
      <c r="B1" s="306"/>
      <c r="C1" s="306"/>
      <c r="D1" s="306"/>
      <c r="E1" s="306"/>
      <c r="F1" s="306"/>
      <c r="G1" s="243" t="s">
        <v>353</v>
      </c>
      <c r="H1" s="244"/>
    </row>
    <row r="2" spans="1:9">
      <c r="A2" s="306" t="s">
        <v>1</v>
      </c>
      <c r="B2" s="306"/>
      <c r="C2" s="306"/>
      <c r="D2" s="306"/>
      <c r="E2" s="306"/>
      <c r="F2" s="306"/>
      <c r="G2" s="246"/>
      <c r="H2" s="244"/>
    </row>
    <row r="3" spans="1:9">
      <c r="A3" s="306" t="s">
        <v>2</v>
      </c>
      <c r="B3" s="306"/>
      <c r="C3" s="306"/>
      <c r="D3" s="306"/>
      <c r="E3" s="306"/>
      <c r="F3" s="306"/>
      <c r="G3" s="247"/>
      <c r="H3" s="247"/>
    </row>
    <row r="4" spans="1:9">
      <c r="A4" s="248"/>
      <c r="B4" s="187"/>
      <c r="C4" s="248"/>
      <c r="D4" s="248"/>
      <c r="E4" s="188"/>
      <c r="F4" s="189"/>
      <c r="G4" s="249"/>
      <c r="H4" s="250"/>
    </row>
    <row r="5" spans="1:9" ht="17.25" thickBot="1">
      <c r="A5" s="251"/>
      <c r="B5" s="191"/>
      <c r="C5" s="251" t="s">
        <v>3</v>
      </c>
      <c r="D5" s="251" t="s">
        <v>4</v>
      </c>
      <c r="E5" s="192" t="s">
        <v>5</v>
      </c>
      <c r="F5" s="192" t="s">
        <v>6</v>
      </c>
      <c r="G5" s="252"/>
      <c r="H5" s="253"/>
    </row>
    <row r="6" spans="1:9">
      <c r="A6" s="307"/>
      <c r="B6" s="307"/>
      <c r="C6" s="254" t="s">
        <v>7</v>
      </c>
      <c r="D6" s="255">
        <v>16638473.199999999</v>
      </c>
      <c r="E6" s="194"/>
      <c r="F6" s="189"/>
      <c r="G6" s="252"/>
      <c r="H6" s="253"/>
    </row>
    <row r="7" spans="1:9">
      <c r="A7" s="307" t="s">
        <v>353</v>
      </c>
      <c r="B7" s="307"/>
      <c r="C7" s="254" t="s">
        <v>8</v>
      </c>
      <c r="D7" s="255">
        <v>436.23</v>
      </c>
      <c r="E7" s="188"/>
      <c r="F7" s="195"/>
      <c r="G7" s="256"/>
      <c r="H7" s="253"/>
    </row>
    <row r="8" spans="1:9">
      <c r="A8" s="257" t="s">
        <v>132</v>
      </c>
      <c r="B8" s="197"/>
      <c r="C8" s="254" t="s">
        <v>9</v>
      </c>
      <c r="D8" s="255">
        <v>23996.3</v>
      </c>
      <c r="E8" s="189"/>
      <c r="F8" s="198"/>
      <c r="G8" s="252"/>
      <c r="H8" s="253"/>
    </row>
    <row r="9" spans="1:9">
      <c r="A9" s="258" t="s">
        <v>133</v>
      </c>
      <c r="B9" s="200"/>
      <c r="C9" s="254" t="s">
        <v>134</v>
      </c>
      <c r="D9" s="259"/>
      <c r="E9" s="201">
        <v>14526877.01</v>
      </c>
      <c r="F9" s="202"/>
      <c r="G9" s="252"/>
      <c r="H9" s="253"/>
    </row>
    <row r="10" spans="1:9" ht="17.25" thickBot="1">
      <c r="A10" s="260" t="s">
        <v>135</v>
      </c>
      <c r="B10" s="204"/>
      <c r="C10" s="254" t="s">
        <v>11</v>
      </c>
      <c r="D10" s="259"/>
      <c r="E10" s="201">
        <v>145</v>
      </c>
      <c r="F10" s="202"/>
      <c r="G10" s="252"/>
      <c r="H10" s="253"/>
    </row>
    <row r="11" spans="1:9" ht="17.25" thickBot="1">
      <c r="A11" s="261" t="s">
        <v>136</v>
      </c>
      <c r="B11" s="204"/>
      <c r="C11" s="93" t="s">
        <v>12</v>
      </c>
      <c r="D11" s="93">
        <f>SUM(D6:D10)</f>
        <v>16662905.73</v>
      </c>
      <c r="E11" s="93">
        <f>SUM(E6:E10)</f>
        <v>14527022.01</v>
      </c>
      <c r="F11" s="205">
        <f>D11-E11</f>
        <v>2135883.7200000007</v>
      </c>
      <c r="G11" s="252"/>
      <c r="H11" s="253"/>
    </row>
    <row r="12" spans="1:9" ht="17.25" thickBot="1">
      <c r="A12" s="262" t="s">
        <v>137</v>
      </c>
      <c r="B12" s="197"/>
      <c r="C12" s="254"/>
      <c r="D12" s="263"/>
      <c r="E12" s="206"/>
      <c r="F12" s="207"/>
      <c r="G12" s="252"/>
      <c r="H12" s="253"/>
    </row>
    <row r="13" spans="1:9" ht="33.75" thickBot="1">
      <c r="A13" s="264" t="s">
        <v>138</v>
      </c>
      <c r="B13" s="208"/>
      <c r="C13" s="265" t="s">
        <v>13</v>
      </c>
      <c r="D13" s="266"/>
      <c r="E13" s="305"/>
      <c r="F13" s="305"/>
      <c r="G13" s="267"/>
      <c r="H13" s="267"/>
    </row>
    <row r="14" spans="1:9" ht="33.75" thickBot="1">
      <c r="A14" s="268" t="s">
        <v>139</v>
      </c>
      <c r="B14" s="208"/>
      <c r="C14" s="269" t="s">
        <v>14</v>
      </c>
      <c r="D14" s="266"/>
      <c r="E14" s="209"/>
      <c r="F14" s="210"/>
      <c r="G14" s="267"/>
      <c r="H14" s="267"/>
      <c r="I14" s="238"/>
    </row>
    <row r="15" spans="1:9" ht="17.25" thickBot="1">
      <c r="A15" s="208"/>
      <c r="B15" s="212"/>
      <c r="C15" s="270"/>
      <c r="D15" s="271" t="s">
        <v>15</v>
      </c>
      <c r="E15" s="213"/>
      <c r="F15" s="272">
        <f>F11-E13</f>
        <v>2135883.7200000007</v>
      </c>
      <c r="G15" s="267"/>
      <c r="H15" s="273"/>
    </row>
    <row r="16" spans="1:9" s="278" customFormat="1" ht="31.5" customHeight="1" thickTop="1">
      <c r="A16" s="274" t="s">
        <v>16</v>
      </c>
      <c r="B16" s="214" t="s">
        <v>17</v>
      </c>
      <c r="C16" s="275" t="s">
        <v>18</v>
      </c>
      <c r="D16" s="275" t="s">
        <v>19</v>
      </c>
      <c r="E16" s="215" t="s">
        <v>4</v>
      </c>
      <c r="F16" s="215" t="s">
        <v>5</v>
      </c>
      <c r="G16" s="276" t="s">
        <v>21</v>
      </c>
      <c r="H16" s="277" t="s">
        <v>22</v>
      </c>
    </row>
    <row r="17" spans="1:10">
      <c r="A17" s="279">
        <v>43220</v>
      </c>
      <c r="B17" s="217" t="s">
        <v>354</v>
      </c>
      <c r="C17" s="280" t="s">
        <v>355</v>
      </c>
      <c r="D17" s="280" t="s">
        <v>356</v>
      </c>
      <c r="E17" s="218">
        <v>16638473.289999992</v>
      </c>
      <c r="F17" s="218"/>
      <c r="G17" s="219">
        <f>E17</f>
        <v>16638473.289999992</v>
      </c>
      <c r="H17" s="281" t="s">
        <v>6</v>
      </c>
      <c r="I17" s="282">
        <v>4</v>
      </c>
      <c r="J17" s="279">
        <v>43220</v>
      </c>
    </row>
    <row r="18" spans="1:10" s="286" customFormat="1">
      <c r="A18" s="279">
        <v>43222</v>
      </c>
      <c r="B18" s="220" t="s">
        <v>357</v>
      </c>
      <c r="C18" s="283" t="s">
        <v>358</v>
      </c>
      <c r="D18" s="283" t="s">
        <v>359</v>
      </c>
      <c r="E18" s="221"/>
      <c r="F18" s="222">
        <v>1656.98</v>
      </c>
      <c r="G18" s="223">
        <f t="shared" ref="G18:G81" si="0">G17+E18-F18</f>
        <v>16636816.309999991</v>
      </c>
      <c r="H18" s="284" t="s">
        <v>153</v>
      </c>
      <c r="I18" s="285">
        <v>5</v>
      </c>
      <c r="J18" s="279">
        <v>43222</v>
      </c>
    </row>
    <row r="19" spans="1:10" s="286" customFormat="1">
      <c r="A19" s="279">
        <v>43222</v>
      </c>
      <c r="B19" s="220" t="s">
        <v>357</v>
      </c>
      <c r="C19" s="283" t="s">
        <v>358</v>
      </c>
      <c r="D19" s="283" t="s">
        <v>359</v>
      </c>
      <c r="E19" s="221"/>
      <c r="F19" s="222">
        <v>1139.19</v>
      </c>
      <c r="G19" s="223">
        <f t="shared" si="0"/>
        <v>16635677.119999992</v>
      </c>
      <c r="H19" s="232" t="s">
        <v>153</v>
      </c>
      <c r="I19" s="285">
        <v>5</v>
      </c>
      <c r="J19" s="279">
        <v>43222</v>
      </c>
    </row>
    <row r="20" spans="1:10" s="286" customFormat="1">
      <c r="A20" s="279">
        <v>43222</v>
      </c>
      <c r="B20" s="220" t="s">
        <v>357</v>
      </c>
      <c r="C20" s="283" t="s">
        <v>358</v>
      </c>
      <c r="D20" s="283" t="s">
        <v>359</v>
      </c>
      <c r="E20" s="221"/>
      <c r="F20" s="222">
        <v>1139.19</v>
      </c>
      <c r="G20" s="223">
        <f t="shared" si="0"/>
        <v>16634537.929999992</v>
      </c>
      <c r="H20" s="230" t="s">
        <v>153</v>
      </c>
      <c r="I20" s="285">
        <v>5</v>
      </c>
      <c r="J20" s="279">
        <v>43222</v>
      </c>
    </row>
    <row r="21" spans="1:10" s="286" customFormat="1">
      <c r="A21" s="279">
        <v>43222</v>
      </c>
      <c r="B21" s="220" t="s">
        <v>357</v>
      </c>
      <c r="C21" s="284" t="s">
        <v>360</v>
      </c>
      <c r="D21" s="287" t="s">
        <v>361</v>
      </c>
      <c r="E21" s="221"/>
      <c r="F21" s="222">
        <v>9332.2000000000007</v>
      </c>
      <c r="G21" s="223">
        <f t="shared" si="0"/>
        <v>16625205.729999993</v>
      </c>
      <c r="H21" s="284" t="s">
        <v>153</v>
      </c>
      <c r="I21" s="285">
        <v>5</v>
      </c>
      <c r="J21" s="279">
        <v>43222</v>
      </c>
    </row>
    <row r="22" spans="1:10" s="286" customFormat="1">
      <c r="A22" s="279">
        <v>43222</v>
      </c>
      <c r="B22" s="220" t="s">
        <v>357</v>
      </c>
      <c r="C22" s="284" t="s">
        <v>49</v>
      </c>
      <c r="D22" s="287" t="s">
        <v>23</v>
      </c>
      <c r="E22" s="221"/>
      <c r="F22" s="222">
        <v>5</v>
      </c>
      <c r="G22" s="223">
        <f t="shared" si="0"/>
        <v>16625200.729999993</v>
      </c>
      <c r="H22" s="288" t="s">
        <v>362</v>
      </c>
      <c r="I22" s="285">
        <v>5</v>
      </c>
      <c r="J22" s="279">
        <v>43222</v>
      </c>
    </row>
    <row r="23" spans="1:10" s="286" customFormat="1">
      <c r="A23" s="279">
        <v>43222</v>
      </c>
      <c r="B23" s="220" t="s">
        <v>357</v>
      </c>
      <c r="C23" s="289" t="s">
        <v>49</v>
      </c>
      <c r="D23" s="287" t="s">
        <v>25</v>
      </c>
      <c r="E23" s="221"/>
      <c r="F23" s="222">
        <v>0.8</v>
      </c>
      <c r="G23" s="223">
        <f t="shared" si="0"/>
        <v>16625199.929999992</v>
      </c>
      <c r="H23" s="290" t="s">
        <v>363</v>
      </c>
      <c r="I23" s="285">
        <v>5</v>
      </c>
      <c r="J23" s="279">
        <v>43222</v>
      </c>
    </row>
    <row r="24" spans="1:10" s="286" customFormat="1">
      <c r="A24" s="279">
        <v>43222</v>
      </c>
      <c r="B24" s="231" t="s">
        <v>357</v>
      </c>
      <c r="C24" s="289" t="s">
        <v>360</v>
      </c>
      <c r="D24" s="283" t="s">
        <v>364</v>
      </c>
      <c r="E24" s="221"/>
      <c r="F24" s="222">
        <v>9245.2000000000007</v>
      </c>
      <c r="G24" s="223">
        <f t="shared" si="0"/>
        <v>16615954.729999993</v>
      </c>
      <c r="H24" s="284" t="s">
        <v>153</v>
      </c>
      <c r="I24" s="285">
        <v>5</v>
      </c>
      <c r="J24" s="279">
        <v>43222</v>
      </c>
    </row>
    <row r="25" spans="1:10" s="286" customFormat="1">
      <c r="A25" s="279">
        <v>43222</v>
      </c>
      <c r="B25" s="231" t="s">
        <v>357</v>
      </c>
      <c r="C25" s="284" t="s">
        <v>49</v>
      </c>
      <c r="D25" s="287" t="s">
        <v>23</v>
      </c>
      <c r="E25" s="221"/>
      <c r="F25" s="222">
        <v>5</v>
      </c>
      <c r="G25" s="223">
        <f t="shared" si="0"/>
        <v>16615949.729999993</v>
      </c>
      <c r="H25" s="288" t="s">
        <v>362</v>
      </c>
      <c r="I25" s="285">
        <v>5</v>
      </c>
      <c r="J25" s="279">
        <v>43222</v>
      </c>
    </row>
    <row r="26" spans="1:10" s="286" customFormat="1">
      <c r="A26" s="279">
        <v>43222</v>
      </c>
      <c r="B26" s="231" t="s">
        <v>357</v>
      </c>
      <c r="C26" s="284" t="s">
        <v>49</v>
      </c>
      <c r="D26" s="287" t="s">
        <v>25</v>
      </c>
      <c r="E26" s="221"/>
      <c r="F26" s="222">
        <v>0.8</v>
      </c>
      <c r="G26" s="223">
        <f t="shared" si="0"/>
        <v>16615948.929999992</v>
      </c>
      <c r="H26" s="290" t="s">
        <v>363</v>
      </c>
      <c r="I26" s="285">
        <v>5</v>
      </c>
      <c r="J26" s="279">
        <v>43222</v>
      </c>
    </row>
    <row r="27" spans="1:10" s="286" customFormat="1">
      <c r="A27" s="279">
        <v>43222</v>
      </c>
      <c r="B27" s="231" t="s">
        <v>357</v>
      </c>
      <c r="C27" s="288" t="s">
        <v>360</v>
      </c>
      <c r="D27" s="291" t="s">
        <v>365</v>
      </c>
      <c r="E27" s="221"/>
      <c r="F27" s="222">
        <v>4524</v>
      </c>
      <c r="G27" s="223">
        <f t="shared" si="0"/>
        <v>16611424.929999992</v>
      </c>
      <c r="H27" s="230" t="s">
        <v>153</v>
      </c>
      <c r="I27" s="285">
        <v>5</v>
      </c>
      <c r="J27" s="279">
        <v>43222</v>
      </c>
    </row>
    <row r="28" spans="1:10" s="286" customFormat="1">
      <c r="A28" s="279">
        <v>43222</v>
      </c>
      <c r="B28" s="231" t="s">
        <v>357</v>
      </c>
      <c r="C28" s="288" t="s">
        <v>49</v>
      </c>
      <c r="D28" s="291" t="s">
        <v>23</v>
      </c>
      <c r="E28" s="221"/>
      <c r="F28" s="222">
        <v>5</v>
      </c>
      <c r="G28" s="223">
        <f t="shared" si="0"/>
        <v>16611419.929999992</v>
      </c>
      <c r="H28" s="288" t="s">
        <v>362</v>
      </c>
      <c r="I28" s="285">
        <v>5</v>
      </c>
      <c r="J28" s="279">
        <v>43222</v>
      </c>
    </row>
    <row r="29" spans="1:10" s="286" customFormat="1">
      <c r="A29" s="279">
        <v>43222</v>
      </c>
      <c r="B29" s="231" t="s">
        <v>357</v>
      </c>
      <c r="C29" s="288" t="s">
        <v>49</v>
      </c>
      <c r="D29" s="291" t="s">
        <v>25</v>
      </c>
      <c r="E29" s="222"/>
      <c r="F29" s="222">
        <v>0.8</v>
      </c>
      <c r="G29" s="223">
        <f t="shared" si="0"/>
        <v>16611419.129999992</v>
      </c>
      <c r="H29" s="290" t="s">
        <v>363</v>
      </c>
      <c r="I29" s="285">
        <v>5</v>
      </c>
      <c r="J29" s="279">
        <v>43222</v>
      </c>
    </row>
    <row r="30" spans="1:10" s="286" customFormat="1">
      <c r="A30" s="279">
        <v>43222</v>
      </c>
      <c r="B30" s="231" t="s">
        <v>357</v>
      </c>
      <c r="C30" s="288" t="s">
        <v>360</v>
      </c>
      <c r="D30" s="291" t="s">
        <v>366</v>
      </c>
      <c r="E30" s="222"/>
      <c r="F30" s="222">
        <v>7772</v>
      </c>
      <c r="G30" s="223">
        <f t="shared" si="0"/>
        <v>16603647.129999992</v>
      </c>
      <c r="H30" s="284" t="s">
        <v>153</v>
      </c>
      <c r="I30" s="285">
        <v>5</v>
      </c>
      <c r="J30" s="279">
        <v>43222</v>
      </c>
    </row>
    <row r="31" spans="1:10" s="286" customFormat="1">
      <c r="A31" s="279">
        <v>43222</v>
      </c>
      <c r="B31" s="231" t="s">
        <v>357</v>
      </c>
      <c r="C31" s="288" t="s">
        <v>49</v>
      </c>
      <c r="D31" s="291" t="s">
        <v>23</v>
      </c>
      <c r="E31" s="222"/>
      <c r="F31" s="222">
        <v>5</v>
      </c>
      <c r="G31" s="223">
        <f t="shared" si="0"/>
        <v>16603642.129999992</v>
      </c>
      <c r="H31" s="288" t="s">
        <v>362</v>
      </c>
      <c r="I31" s="285">
        <v>5</v>
      </c>
      <c r="J31" s="279">
        <v>43222</v>
      </c>
    </row>
    <row r="32" spans="1:10" s="286" customFormat="1">
      <c r="A32" s="279">
        <v>43222</v>
      </c>
      <c r="B32" s="231" t="s">
        <v>357</v>
      </c>
      <c r="C32" s="284" t="s">
        <v>49</v>
      </c>
      <c r="D32" s="287" t="s">
        <v>25</v>
      </c>
      <c r="E32" s="222"/>
      <c r="F32" s="222">
        <v>0.8</v>
      </c>
      <c r="G32" s="223">
        <f t="shared" si="0"/>
        <v>16603641.329999991</v>
      </c>
      <c r="H32" s="290" t="s">
        <v>363</v>
      </c>
      <c r="I32" s="285">
        <v>5</v>
      </c>
      <c r="J32" s="279">
        <v>43222</v>
      </c>
    </row>
    <row r="33" spans="1:10" s="286" customFormat="1">
      <c r="A33" s="279">
        <v>43222</v>
      </c>
      <c r="B33" s="231" t="s">
        <v>357</v>
      </c>
      <c r="C33" s="284" t="s">
        <v>360</v>
      </c>
      <c r="D33" s="287" t="s">
        <v>367</v>
      </c>
      <c r="E33" s="221"/>
      <c r="F33" s="222">
        <v>7864.8</v>
      </c>
      <c r="G33" s="223">
        <f t="shared" si="0"/>
        <v>16595776.52999999</v>
      </c>
      <c r="H33" s="284" t="s">
        <v>153</v>
      </c>
      <c r="I33" s="285">
        <v>5</v>
      </c>
      <c r="J33" s="279">
        <v>43222</v>
      </c>
    </row>
    <row r="34" spans="1:10" s="286" customFormat="1">
      <c r="A34" s="279">
        <v>43222</v>
      </c>
      <c r="B34" s="231" t="s">
        <v>357</v>
      </c>
      <c r="C34" s="283" t="s">
        <v>49</v>
      </c>
      <c r="D34" s="287" t="s">
        <v>23</v>
      </c>
      <c r="E34" s="221"/>
      <c r="F34" s="222">
        <v>5</v>
      </c>
      <c r="G34" s="223">
        <f t="shared" si="0"/>
        <v>16595771.52999999</v>
      </c>
      <c r="H34" s="288" t="s">
        <v>362</v>
      </c>
      <c r="I34" s="285">
        <v>5</v>
      </c>
      <c r="J34" s="279">
        <v>43222</v>
      </c>
    </row>
    <row r="35" spans="1:10" s="286" customFormat="1">
      <c r="A35" s="279">
        <v>43222</v>
      </c>
      <c r="B35" s="231" t="s">
        <v>357</v>
      </c>
      <c r="C35" s="283" t="s">
        <v>49</v>
      </c>
      <c r="D35" s="287" t="s">
        <v>25</v>
      </c>
      <c r="E35" s="221"/>
      <c r="F35" s="222">
        <v>0.8</v>
      </c>
      <c r="G35" s="223">
        <f t="shared" si="0"/>
        <v>16595770.729999989</v>
      </c>
      <c r="H35" s="290" t="s">
        <v>363</v>
      </c>
      <c r="I35" s="285">
        <v>5</v>
      </c>
      <c r="J35" s="279">
        <v>43222</v>
      </c>
    </row>
    <row r="36" spans="1:10" s="286" customFormat="1">
      <c r="A36" s="279">
        <v>43222</v>
      </c>
      <c r="B36" s="231" t="s">
        <v>357</v>
      </c>
      <c r="C36" s="288" t="s">
        <v>360</v>
      </c>
      <c r="D36" s="287" t="s">
        <v>368</v>
      </c>
      <c r="E36" s="221"/>
      <c r="F36" s="222">
        <v>7110.8</v>
      </c>
      <c r="G36" s="223">
        <f t="shared" si="0"/>
        <v>16588659.929999989</v>
      </c>
      <c r="H36" s="284" t="s">
        <v>153</v>
      </c>
      <c r="I36" s="285">
        <v>5</v>
      </c>
      <c r="J36" s="279">
        <v>43222</v>
      </c>
    </row>
    <row r="37" spans="1:10" s="286" customFormat="1">
      <c r="A37" s="279">
        <v>43222</v>
      </c>
      <c r="B37" s="231" t="s">
        <v>357</v>
      </c>
      <c r="C37" s="288" t="s">
        <v>49</v>
      </c>
      <c r="D37" s="287" t="s">
        <v>23</v>
      </c>
      <c r="E37" s="221"/>
      <c r="F37" s="222">
        <v>5</v>
      </c>
      <c r="G37" s="223">
        <f t="shared" si="0"/>
        <v>16588654.929999989</v>
      </c>
      <c r="H37" s="288" t="s">
        <v>362</v>
      </c>
      <c r="I37" s="285">
        <v>5</v>
      </c>
      <c r="J37" s="279">
        <v>43222</v>
      </c>
    </row>
    <row r="38" spans="1:10" s="286" customFormat="1">
      <c r="A38" s="279">
        <v>43222</v>
      </c>
      <c r="B38" s="231" t="s">
        <v>357</v>
      </c>
      <c r="C38" s="288" t="s">
        <v>49</v>
      </c>
      <c r="D38" s="287" t="s">
        <v>25</v>
      </c>
      <c r="E38" s="221"/>
      <c r="F38" s="222">
        <v>0.8</v>
      </c>
      <c r="G38" s="223">
        <f t="shared" si="0"/>
        <v>16588654.129999988</v>
      </c>
      <c r="H38" s="290" t="s">
        <v>363</v>
      </c>
      <c r="I38" s="285">
        <v>5</v>
      </c>
      <c r="J38" s="279">
        <v>43222</v>
      </c>
    </row>
    <row r="39" spans="1:10" s="286" customFormat="1">
      <c r="A39" s="279">
        <v>43222</v>
      </c>
      <c r="B39" s="231" t="s">
        <v>357</v>
      </c>
      <c r="C39" s="288" t="s">
        <v>360</v>
      </c>
      <c r="D39" s="287" t="s">
        <v>369</v>
      </c>
      <c r="E39" s="221"/>
      <c r="F39" s="222">
        <v>11263.6</v>
      </c>
      <c r="G39" s="223">
        <f t="shared" si="0"/>
        <v>16577390.529999988</v>
      </c>
      <c r="H39" s="284" t="s">
        <v>153</v>
      </c>
      <c r="I39" s="285">
        <v>5</v>
      </c>
      <c r="J39" s="279">
        <v>43222</v>
      </c>
    </row>
    <row r="40" spans="1:10" s="286" customFormat="1">
      <c r="A40" s="279">
        <v>43222</v>
      </c>
      <c r="B40" s="231" t="s">
        <v>357</v>
      </c>
      <c r="C40" s="288" t="s">
        <v>49</v>
      </c>
      <c r="D40" s="287" t="s">
        <v>23</v>
      </c>
      <c r="E40" s="221"/>
      <c r="F40" s="222">
        <v>5</v>
      </c>
      <c r="G40" s="223">
        <f t="shared" si="0"/>
        <v>16577385.529999988</v>
      </c>
      <c r="H40" s="288" t="s">
        <v>362</v>
      </c>
      <c r="I40" s="285">
        <v>5</v>
      </c>
      <c r="J40" s="279">
        <v>43222</v>
      </c>
    </row>
    <row r="41" spans="1:10" s="286" customFormat="1">
      <c r="A41" s="279">
        <v>43222</v>
      </c>
      <c r="B41" s="231" t="s">
        <v>357</v>
      </c>
      <c r="C41" s="288" t="s">
        <v>49</v>
      </c>
      <c r="D41" s="287" t="s">
        <v>25</v>
      </c>
      <c r="E41" s="221"/>
      <c r="F41" s="222">
        <v>0.8</v>
      </c>
      <c r="G41" s="223">
        <f t="shared" si="0"/>
        <v>16577384.729999987</v>
      </c>
      <c r="H41" s="290" t="s">
        <v>363</v>
      </c>
      <c r="I41" s="285">
        <v>5</v>
      </c>
      <c r="J41" s="279">
        <v>43222</v>
      </c>
    </row>
    <row r="42" spans="1:10" s="286" customFormat="1">
      <c r="A42" s="279">
        <v>43222</v>
      </c>
      <c r="B42" s="231" t="s">
        <v>357</v>
      </c>
      <c r="C42" s="288" t="s">
        <v>360</v>
      </c>
      <c r="D42" s="287" t="s">
        <v>370</v>
      </c>
      <c r="E42" s="221"/>
      <c r="F42" s="222">
        <v>5869.6</v>
      </c>
      <c r="G42" s="223">
        <f t="shared" si="0"/>
        <v>16571515.129999988</v>
      </c>
      <c r="H42" s="232" t="s">
        <v>153</v>
      </c>
      <c r="I42" s="285">
        <v>5</v>
      </c>
      <c r="J42" s="279">
        <v>43222</v>
      </c>
    </row>
    <row r="43" spans="1:10" s="286" customFormat="1">
      <c r="A43" s="279">
        <v>43222</v>
      </c>
      <c r="B43" s="231" t="s">
        <v>357</v>
      </c>
      <c r="C43" s="288" t="s">
        <v>49</v>
      </c>
      <c r="D43" s="287" t="s">
        <v>23</v>
      </c>
      <c r="E43" s="221"/>
      <c r="F43" s="222">
        <v>5</v>
      </c>
      <c r="G43" s="223">
        <f t="shared" si="0"/>
        <v>16571510.129999988</v>
      </c>
      <c r="H43" s="288" t="s">
        <v>362</v>
      </c>
      <c r="I43" s="285">
        <v>5</v>
      </c>
      <c r="J43" s="279">
        <v>43222</v>
      </c>
    </row>
    <row r="44" spans="1:10" s="286" customFormat="1">
      <c r="A44" s="279">
        <v>43222</v>
      </c>
      <c r="B44" s="231" t="s">
        <v>357</v>
      </c>
      <c r="C44" s="288" t="s">
        <v>49</v>
      </c>
      <c r="D44" s="287" t="s">
        <v>25</v>
      </c>
      <c r="E44" s="221"/>
      <c r="F44" s="222">
        <v>0.8</v>
      </c>
      <c r="G44" s="223">
        <f t="shared" si="0"/>
        <v>16571509.329999987</v>
      </c>
      <c r="H44" s="290" t="s">
        <v>363</v>
      </c>
      <c r="I44" s="285">
        <v>5</v>
      </c>
      <c r="J44" s="279">
        <v>43222</v>
      </c>
    </row>
    <row r="45" spans="1:10" s="286" customFormat="1">
      <c r="A45" s="279">
        <v>43222</v>
      </c>
      <c r="B45" s="231" t="s">
        <v>357</v>
      </c>
      <c r="C45" s="288" t="s">
        <v>360</v>
      </c>
      <c r="D45" s="287" t="s">
        <v>371</v>
      </c>
      <c r="E45" s="222"/>
      <c r="F45" s="222">
        <v>11344.8</v>
      </c>
      <c r="G45" s="223">
        <f t="shared" si="0"/>
        <v>16560164.529999986</v>
      </c>
      <c r="H45" s="230" t="s">
        <v>153</v>
      </c>
      <c r="I45" s="285">
        <v>5</v>
      </c>
      <c r="J45" s="279">
        <v>43222</v>
      </c>
    </row>
    <row r="46" spans="1:10" s="286" customFormat="1">
      <c r="A46" s="279">
        <v>43222</v>
      </c>
      <c r="B46" s="231" t="s">
        <v>357</v>
      </c>
      <c r="C46" s="288" t="s">
        <v>49</v>
      </c>
      <c r="D46" s="283" t="s">
        <v>23</v>
      </c>
      <c r="E46" s="221"/>
      <c r="F46" s="222">
        <v>5</v>
      </c>
      <c r="G46" s="223">
        <f t="shared" si="0"/>
        <v>16560159.529999986</v>
      </c>
      <c r="H46" s="288" t="s">
        <v>362</v>
      </c>
      <c r="I46" s="285">
        <v>5</v>
      </c>
      <c r="J46" s="279">
        <v>43222</v>
      </c>
    </row>
    <row r="47" spans="1:10" s="286" customFormat="1">
      <c r="A47" s="279">
        <v>43222</v>
      </c>
      <c r="B47" s="231" t="s">
        <v>357</v>
      </c>
      <c r="C47" s="284" t="s">
        <v>49</v>
      </c>
      <c r="D47" s="287" t="s">
        <v>25</v>
      </c>
      <c r="E47" s="221"/>
      <c r="F47" s="222">
        <v>0.8</v>
      </c>
      <c r="G47" s="223">
        <f t="shared" si="0"/>
        <v>16560158.729999986</v>
      </c>
      <c r="H47" s="290" t="s">
        <v>363</v>
      </c>
      <c r="I47" s="285">
        <v>5</v>
      </c>
      <c r="J47" s="279">
        <v>43222</v>
      </c>
    </row>
    <row r="48" spans="1:10" s="286" customFormat="1">
      <c r="A48" s="279">
        <v>43222</v>
      </c>
      <c r="B48" s="231" t="s">
        <v>357</v>
      </c>
      <c r="C48" s="284" t="s">
        <v>360</v>
      </c>
      <c r="D48" s="287" t="s">
        <v>372</v>
      </c>
      <c r="E48" s="221"/>
      <c r="F48" s="222">
        <v>11649.88</v>
      </c>
      <c r="G48" s="223">
        <f t="shared" si="0"/>
        <v>16548508.849999985</v>
      </c>
      <c r="H48" s="232" t="s">
        <v>153</v>
      </c>
      <c r="I48" s="285">
        <v>5</v>
      </c>
      <c r="J48" s="279">
        <v>43222</v>
      </c>
    </row>
    <row r="49" spans="1:10" s="286" customFormat="1">
      <c r="A49" s="279">
        <v>43222</v>
      </c>
      <c r="B49" s="231" t="s">
        <v>357</v>
      </c>
      <c r="C49" s="288" t="s">
        <v>49</v>
      </c>
      <c r="D49" s="283" t="s">
        <v>23</v>
      </c>
      <c r="E49" s="221"/>
      <c r="F49" s="222">
        <v>5</v>
      </c>
      <c r="G49" s="223">
        <f t="shared" si="0"/>
        <v>16548503.849999985</v>
      </c>
      <c r="H49" s="288" t="s">
        <v>362</v>
      </c>
      <c r="I49" s="285">
        <v>5</v>
      </c>
      <c r="J49" s="279">
        <v>43222</v>
      </c>
    </row>
    <row r="50" spans="1:10" s="286" customFormat="1">
      <c r="A50" s="279">
        <v>43222</v>
      </c>
      <c r="B50" s="231" t="s">
        <v>357</v>
      </c>
      <c r="C50" s="284" t="s">
        <v>49</v>
      </c>
      <c r="D50" s="287" t="s">
        <v>25</v>
      </c>
      <c r="E50" s="221"/>
      <c r="F50" s="222">
        <v>0.8</v>
      </c>
      <c r="G50" s="223">
        <f t="shared" si="0"/>
        <v>16548503.049999984</v>
      </c>
      <c r="H50" s="290" t="s">
        <v>363</v>
      </c>
      <c r="I50" s="285">
        <v>5</v>
      </c>
      <c r="J50" s="279">
        <v>43222</v>
      </c>
    </row>
    <row r="51" spans="1:10" s="286" customFormat="1">
      <c r="A51" s="279">
        <v>43222</v>
      </c>
      <c r="B51" s="231" t="s">
        <v>357</v>
      </c>
      <c r="C51" s="284" t="s">
        <v>360</v>
      </c>
      <c r="D51" s="287" t="s">
        <v>373</v>
      </c>
      <c r="E51" s="221"/>
      <c r="F51" s="222">
        <v>7806.8</v>
      </c>
      <c r="G51" s="223">
        <f t="shared" si="0"/>
        <v>16540696.249999983</v>
      </c>
      <c r="H51" s="284" t="s">
        <v>153</v>
      </c>
      <c r="I51" s="285">
        <v>5</v>
      </c>
      <c r="J51" s="279">
        <v>43222</v>
      </c>
    </row>
    <row r="52" spans="1:10" s="286" customFormat="1">
      <c r="A52" s="279">
        <v>43222</v>
      </c>
      <c r="B52" s="231" t="s">
        <v>357</v>
      </c>
      <c r="C52" s="288" t="s">
        <v>49</v>
      </c>
      <c r="D52" s="287" t="s">
        <v>23</v>
      </c>
      <c r="E52" s="221"/>
      <c r="F52" s="222">
        <v>5</v>
      </c>
      <c r="G52" s="223">
        <f t="shared" si="0"/>
        <v>16540691.249999983</v>
      </c>
      <c r="H52" s="288" t="s">
        <v>362</v>
      </c>
      <c r="I52" s="285">
        <v>5</v>
      </c>
      <c r="J52" s="279">
        <v>43222</v>
      </c>
    </row>
    <row r="53" spans="1:10" s="286" customFormat="1">
      <c r="A53" s="279">
        <v>43222</v>
      </c>
      <c r="B53" s="231" t="s">
        <v>357</v>
      </c>
      <c r="C53" s="284" t="s">
        <v>49</v>
      </c>
      <c r="D53" s="287" t="s">
        <v>25</v>
      </c>
      <c r="E53" s="221"/>
      <c r="F53" s="222">
        <v>0.8</v>
      </c>
      <c r="G53" s="223">
        <f t="shared" si="0"/>
        <v>16540690.449999982</v>
      </c>
      <c r="H53" s="290" t="s">
        <v>363</v>
      </c>
      <c r="I53" s="285">
        <v>5</v>
      </c>
      <c r="J53" s="279">
        <v>43222</v>
      </c>
    </row>
    <row r="54" spans="1:10" s="286" customFormat="1">
      <c r="A54" s="279">
        <v>43222</v>
      </c>
      <c r="B54" s="231" t="s">
        <v>357</v>
      </c>
      <c r="C54" s="284" t="s">
        <v>360</v>
      </c>
      <c r="D54" s="287" t="s">
        <v>374</v>
      </c>
      <c r="E54" s="221"/>
      <c r="F54" s="222">
        <v>12481.6</v>
      </c>
      <c r="G54" s="223">
        <f t="shared" si="0"/>
        <v>16528208.849999983</v>
      </c>
      <c r="H54" s="284" t="s">
        <v>153</v>
      </c>
      <c r="I54" s="285">
        <v>5</v>
      </c>
      <c r="J54" s="279">
        <v>43222</v>
      </c>
    </row>
    <row r="55" spans="1:10" s="286" customFormat="1">
      <c r="A55" s="279">
        <v>43222</v>
      </c>
      <c r="B55" s="231" t="s">
        <v>357</v>
      </c>
      <c r="C55" s="288" t="s">
        <v>49</v>
      </c>
      <c r="D55" s="287" t="s">
        <v>23</v>
      </c>
      <c r="E55" s="221"/>
      <c r="F55" s="222">
        <v>5</v>
      </c>
      <c r="G55" s="223">
        <f t="shared" si="0"/>
        <v>16528203.849999983</v>
      </c>
      <c r="H55" s="288" t="s">
        <v>362</v>
      </c>
      <c r="I55" s="285">
        <v>5</v>
      </c>
      <c r="J55" s="279">
        <v>43222</v>
      </c>
    </row>
    <row r="56" spans="1:10" s="286" customFormat="1">
      <c r="A56" s="279">
        <v>43222</v>
      </c>
      <c r="B56" s="231" t="s">
        <v>357</v>
      </c>
      <c r="C56" s="284" t="s">
        <v>49</v>
      </c>
      <c r="D56" s="287" t="s">
        <v>25</v>
      </c>
      <c r="E56" s="221"/>
      <c r="F56" s="222">
        <v>0.8</v>
      </c>
      <c r="G56" s="223">
        <f t="shared" si="0"/>
        <v>16528203.049999982</v>
      </c>
      <c r="H56" s="290" t="s">
        <v>363</v>
      </c>
      <c r="I56" s="285">
        <v>5</v>
      </c>
      <c r="J56" s="279">
        <v>43222</v>
      </c>
    </row>
    <row r="57" spans="1:10" s="286" customFormat="1">
      <c r="A57" s="279">
        <v>43222</v>
      </c>
      <c r="B57" s="231" t="s">
        <v>357</v>
      </c>
      <c r="C57" s="284" t="s">
        <v>360</v>
      </c>
      <c r="D57" s="287" t="s">
        <v>375</v>
      </c>
      <c r="E57" s="221"/>
      <c r="F57" s="222">
        <v>2627.4</v>
      </c>
      <c r="G57" s="223">
        <f t="shared" si="0"/>
        <v>16525575.649999982</v>
      </c>
      <c r="H57" s="284" t="s">
        <v>153</v>
      </c>
      <c r="I57" s="285">
        <v>5</v>
      </c>
      <c r="J57" s="279">
        <v>43222</v>
      </c>
    </row>
    <row r="58" spans="1:10" s="286" customFormat="1">
      <c r="A58" s="279">
        <v>43222</v>
      </c>
      <c r="B58" s="231" t="s">
        <v>357</v>
      </c>
      <c r="C58" s="288" t="s">
        <v>49</v>
      </c>
      <c r="D58" s="287" t="s">
        <v>23</v>
      </c>
      <c r="E58" s="221"/>
      <c r="F58" s="222">
        <v>5</v>
      </c>
      <c r="G58" s="223">
        <f t="shared" si="0"/>
        <v>16525570.649999982</v>
      </c>
      <c r="H58" s="288" t="s">
        <v>362</v>
      </c>
      <c r="I58" s="285">
        <v>5</v>
      </c>
      <c r="J58" s="279">
        <v>43222</v>
      </c>
    </row>
    <row r="59" spans="1:10" s="286" customFormat="1">
      <c r="A59" s="279">
        <v>43222</v>
      </c>
      <c r="B59" s="231" t="s">
        <v>357</v>
      </c>
      <c r="C59" s="288" t="s">
        <v>49</v>
      </c>
      <c r="D59" s="287" t="s">
        <v>25</v>
      </c>
      <c r="E59" s="221"/>
      <c r="F59" s="222">
        <v>0.8</v>
      </c>
      <c r="G59" s="223">
        <f t="shared" si="0"/>
        <v>16525569.849999981</v>
      </c>
      <c r="H59" s="290" t="s">
        <v>363</v>
      </c>
      <c r="I59" s="285">
        <v>5</v>
      </c>
      <c r="J59" s="279">
        <v>43222</v>
      </c>
    </row>
    <row r="60" spans="1:10" s="286" customFormat="1">
      <c r="A60" s="279">
        <v>43222</v>
      </c>
      <c r="B60" s="231" t="s">
        <v>357</v>
      </c>
      <c r="C60" s="284" t="s">
        <v>376</v>
      </c>
      <c r="D60" s="287" t="s">
        <v>377</v>
      </c>
      <c r="E60" s="221"/>
      <c r="F60" s="222">
        <v>306802.08</v>
      </c>
      <c r="G60" s="223">
        <f t="shared" si="0"/>
        <v>16218767.769999981</v>
      </c>
      <c r="H60" s="232" t="s">
        <v>153</v>
      </c>
      <c r="I60" s="285">
        <v>5</v>
      </c>
      <c r="J60" s="279">
        <v>43222</v>
      </c>
    </row>
    <row r="61" spans="1:10" s="286" customFormat="1">
      <c r="A61" s="279">
        <v>43222</v>
      </c>
      <c r="B61" s="231" t="s">
        <v>357</v>
      </c>
      <c r="C61" s="284" t="s">
        <v>49</v>
      </c>
      <c r="D61" s="287" t="s">
        <v>23</v>
      </c>
      <c r="E61" s="221"/>
      <c r="F61" s="222">
        <v>5</v>
      </c>
      <c r="G61" s="223">
        <f t="shared" si="0"/>
        <v>16218762.769999981</v>
      </c>
      <c r="H61" s="288" t="s">
        <v>362</v>
      </c>
      <c r="I61" s="285">
        <v>5</v>
      </c>
      <c r="J61" s="279">
        <v>43222</v>
      </c>
    </row>
    <row r="62" spans="1:10" s="286" customFormat="1">
      <c r="A62" s="279">
        <v>43222</v>
      </c>
      <c r="B62" s="231" t="s">
        <v>357</v>
      </c>
      <c r="C62" s="283" t="s">
        <v>49</v>
      </c>
      <c r="D62" s="287" t="s">
        <v>25</v>
      </c>
      <c r="E62" s="221"/>
      <c r="F62" s="222">
        <v>0.8</v>
      </c>
      <c r="G62" s="223">
        <f t="shared" si="0"/>
        <v>16218761.96999998</v>
      </c>
      <c r="H62" s="290" t="s">
        <v>363</v>
      </c>
      <c r="I62" s="285">
        <v>5</v>
      </c>
      <c r="J62" s="279">
        <v>43222</v>
      </c>
    </row>
    <row r="63" spans="1:10" s="286" customFormat="1">
      <c r="A63" s="279">
        <v>43222</v>
      </c>
      <c r="B63" s="231" t="s">
        <v>357</v>
      </c>
      <c r="C63" s="284" t="s">
        <v>376</v>
      </c>
      <c r="D63" s="287" t="s">
        <v>378</v>
      </c>
      <c r="E63" s="221"/>
      <c r="F63" s="222">
        <v>300465.01</v>
      </c>
      <c r="G63" s="223">
        <f t="shared" si="0"/>
        <v>15918296.95999998</v>
      </c>
      <c r="H63" s="232" t="s">
        <v>153</v>
      </c>
      <c r="I63" s="285">
        <v>5</v>
      </c>
      <c r="J63" s="279">
        <v>43222</v>
      </c>
    </row>
    <row r="64" spans="1:10" s="286" customFormat="1">
      <c r="A64" s="279">
        <v>43222</v>
      </c>
      <c r="B64" s="231" t="s">
        <v>357</v>
      </c>
      <c r="C64" s="284" t="s">
        <v>49</v>
      </c>
      <c r="D64" s="287" t="s">
        <v>23</v>
      </c>
      <c r="E64" s="221"/>
      <c r="F64" s="222">
        <v>5</v>
      </c>
      <c r="G64" s="223">
        <f t="shared" si="0"/>
        <v>15918291.95999998</v>
      </c>
      <c r="H64" s="288" t="s">
        <v>362</v>
      </c>
      <c r="I64" s="285">
        <v>5</v>
      </c>
      <c r="J64" s="279">
        <v>43222</v>
      </c>
    </row>
    <row r="65" spans="1:10" s="286" customFormat="1">
      <c r="A65" s="279">
        <v>43222</v>
      </c>
      <c r="B65" s="231" t="s">
        <v>357</v>
      </c>
      <c r="C65" s="283" t="s">
        <v>49</v>
      </c>
      <c r="D65" s="287" t="s">
        <v>25</v>
      </c>
      <c r="E65" s="221"/>
      <c r="F65" s="222">
        <v>0.8</v>
      </c>
      <c r="G65" s="223">
        <f t="shared" si="0"/>
        <v>15918291.15999998</v>
      </c>
      <c r="H65" s="290" t="s">
        <v>363</v>
      </c>
      <c r="I65" s="285">
        <v>5</v>
      </c>
      <c r="J65" s="279">
        <v>43222</v>
      </c>
    </row>
    <row r="66" spans="1:10" s="286" customFormat="1">
      <c r="A66" s="279">
        <v>43223</v>
      </c>
      <c r="B66" s="231" t="s">
        <v>357</v>
      </c>
      <c r="C66" s="288" t="s">
        <v>48</v>
      </c>
      <c r="D66" s="287" t="s">
        <v>379</v>
      </c>
      <c r="E66" s="221"/>
      <c r="F66" s="222">
        <v>65754</v>
      </c>
      <c r="G66" s="223">
        <f t="shared" si="0"/>
        <v>15852537.15999998</v>
      </c>
      <c r="H66" s="290" t="s">
        <v>153</v>
      </c>
      <c r="I66" s="285">
        <v>5</v>
      </c>
      <c r="J66" s="279">
        <v>43223</v>
      </c>
    </row>
    <row r="67" spans="1:10" s="286" customFormat="1">
      <c r="A67" s="279">
        <v>43223</v>
      </c>
      <c r="B67" s="231" t="s">
        <v>357</v>
      </c>
      <c r="C67" s="288" t="s">
        <v>49</v>
      </c>
      <c r="D67" s="283" t="s">
        <v>23</v>
      </c>
      <c r="E67" s="221"/>
      <c r="F67" s="222">
        <v>5</v>
      </c>
      <c r="G67" s="223">
        <f t="shared" si="0"/>
        <v>15852532.15999998</v>
      </c>
      <c r="H67" s="288" t="s">
        <v>362</v>
      </c>
      <c r="I67" s="285">
        <v>5</v>
      </c>
      <c r="J67" s="279">
        <v>43223</v>
      </c>
    </row>
    <row r="68" spans="1:10" s="286" customFormat="1">
      <c r="A68" s="279">
        <v>43223</v>
      </c>
      <c r="B68" s="231" t="s">
        <v>357</v>
      </c>
      <c r="C68" s="284" t="s">
        <v>49</v>
      </c>
      <c r="D68" s="287" t="s">
        <v>25</v>
      </c>
      <c r="E68" s="221"/>
      <c r="F68" s="222">
        <v>0.8</v>
      </c>
      <c r="G68" s="223">
        <f t="shared" si="0"/>
        <v>15852531.359999979</v>
      </c>
      <c r="H68" s="290" t="s">
        <v>363</v>
      </c>
      <c r="I68" s="285">
        <v>5</v>
      </c>
      <c r="J68" s="279">
        <v>43223</v>
      </c>
    </row>
    <row r="69" spans="1:10" s="286" customFormat="1">
      <c r="A69" s="279">
        <v>43223</v>
      </c>
      <c r="B69" s="231" t="s">
        <v>380</v>
      </c>
      <c r="C69" s="284" t="s">
        <v>52</v>
      </c>
      <c r="D69" s="287" t="s">
        <v>30</v>
      </c>
      <c r="E69" s="221"/>
      <c r="F69" s="222">
        <v>6783</v>
      </c>
      <c r="G69" s="223">
        <f t="shared" si="0"/>
        <v>15845748.359999979</v>
      </c>
      <c r="H69" s="288" t="s">
        <v>153</v>
      </c>
      <c r="I69" s="285">
        <v>5</v>
      </c>
      <c r="J69" s="279">
        <v>43223</v>
      </c>
    </row>
    <row r="70" spans="1:10" s="286" customFormat="1">
      <c r="A70" s="279">
        <v>43223</v>
      </c>
      <c r="B70" s="231" t="s">
        <v>381</v>
      </c>
      <c r="C70" s="288" t="s">
        <v>52</v>
      </c>
      <c r="D70" s="283" t="s">
        <v>30</v>
      </c>
      <c r="E70" s="221"/>
      <c r="F70" s="222">
        <v>10693</v>
      </c>
      <c r="G70" s="223">
        <f t="shared" si="0"/>
        <v>15835055.359999979</v>
      </c>
      <c r="H70" s="290" t="s">
        <v>153</v>
      </c>
      <c r="I70" s="285">
        <v>5</v>
      </c>
      <c r="J70" s="279">
        <v>43223</v>
      </c>
    </row>
    <row r="71" spans="1:10" s="286" customFormat="1">
      <c r="A71" s="279">
        <v>43223</v>
      </c>
      <c r="B71" s="231" t="s">
        <v>382</v>
      </c>
      <c r="C71" s="284" t="s">
        <v>52</v>
      </c>
      <c r="D71" s="287" t="s">
        <v>30</v>
      </c>
      <c r="E71" s="221"/>
      <c r="F71" s="222">
        <v>17947</v>
      </c>
      <c r="G71" s="223">
        <f t="shared" si="0"/>
        <v>15817108.359999979</v>
      </c>
      <c r="H71" s="230" t="s">
        <v>153</v>
      </c>
      <c r="I71" s="285">
        <v>5</v>
      </c>
      <c r="J71" s="279">
        <v>43223</v>
      </c>
    </row>
    <row r="72" spans="1:10" s="286" customFormat="1">
      <c r="A72" s="279">
        <v>43223</v>
      </c>
      <c r="B72" s="231" t="s">
        <v>383</v>
      </c>
      <c r="C72" s="284" t="s">
        <v>52</v>
      </c>
      <c r="D72" s="287" t="s">
        <v>30</v>
      </c>
      <c r="E72" s="221"/>
      <c r="F72" s="222">
        <v>9310</v>
      </c>
      <c r="G72" s="223">
        <f t="shared" si="0"/>
        <v>15807798.359999979</v>
      </c>
      <c r="H72" s="230" t="s">
        <v>153</v>
      </c>
      <c r="I72" s="285">
        <v>5</v>
      </c>
      <c r="J72" s="279">
        <v>43223</v>
      </c>
    </row>
    <row r="73" spans="1:10" s="286" customFormat="1">
      <c r="A73" s="279">
        <v>43223</v>
      </c>
      <c r="B73" s="231" t="s">
        <v>384</v>
      </c>
      <c r="C73" s="288" t="s">
        <v>52</v>
      </c>
      <c r="D73" s="283" t="s">
        <v>30</v>
      </c>
      <c r="E73" s="221"/>
      <c r="F73" s="222">
        <v>4742</v>
      </c>
      <c r="G73" s="223">
        <f t="shared" si="0"/>
        <v>15803056.359999979</v>
      </c>
      <c r="H73" s="230" t="s">
        <v>153</v>
      </c>
      <c r="I73" s="285">
        <v>5</v>
      </c>
      <c r="J73" s="279">
        <v>43223</v>
      </c>
    </row>
    <row r="74" spans="1:10" s="286" customFormat="1">
      <c r="A74" s="279">
        <v>43223</v>
      </c>
      <c r="B74" s="231" t="s">
        <v>385</v>
      </c>
      <c r="C74" s="284" t="s">
        <v>52</v>
      </c>
      <c r="D74" s="287" t="s">
        <v>30</v>
      </c>
      <c r="E74" s="221"/>
      <c r="F74" s="222">
        <v>4518</v>
      </c>
      <c r="G74" s="223">
        <f t="shared" si="0"/>
        <v>15798538.359999979</v>
      </c>
      <c r="H74" s="230" t="s">
        <v>153</v>
      </c>
      <c r="I74" s="285">
        <v>5</v>
      </c>
      <c r="J74" s="279">
        <v>43223</v>
      </c>
    </row>
    <row r="75" spans="1:10" s="286" customFormat="1">
      <c r="A75" s="279">
        <v>43223</v>
      </c>
      <c r="B75" s="231" t="s">
        <v>386</v>
      </c>
      <c r="C75" s="284" t="s">
        <v>387</v>
      </c>
      <c r="D75" s="287" t="s">
        <v>30</v>
      </c>
      <c r="E75" s="221"/>
      <c r="F75" s="222">
        <v>5345</v>
      </c>
      <c r="G75" s="223">
        <f t="shared" si="0"/>
        <v>15793193.359999979</v>
      </c>
      <c r="H75" s="292" t="s">
        <v>153</v>
      </c>
      <c r="I75" s="285">
        <v>5</v>
      </c>
      <c r="J75" s="279">
        <v>43223</v>
      </c>
    </row>
    <row r="76" spans="1:10" s="286" customFormat="1">
      <c r="A76" s="279">
        <v>43223</v>
      </c>
      <c r="B76" s="231" t="s">
        <v>388</v>
      </c>
      <c r="C76" s="288" t="s">
        <v>387</v>
      </c>
      <c r="D76" s="283" t="s">
        <v>30</v>
      </c>
      <c r="E76" s="221"/>
      <c r="F76" s="222">
        <v>3696</v>
      </c>
      <c r="G76" s="223">
        <f t="shared" si="0"/>
        <v>15789497.359999979</v>
      </c>
      <c r="H76" s="232" t="s">
        <v>153</v>
      </c>
      <c r="I76" s="285">
        <v>5</v>
      </c>
      <c r="J76" s="279">
        <v>43223</v>
      </c>
    </row>
    <row r="77" spans="1:10" s="286" customFormat="1">
      <c r="A77" s="279">
        <v>43223</v>
      </c>
      <c r="B77" s="231" t="s">
        <v>357</v>
      </c>
      <c r="C77" s="288" t="s">
        <v>389</v>
      </c>
      <c r="D77" s="221" t="s">
        <v>390</v>
      </c>
      <c r="E77" s="221"/>
      <c r="F77" s="222">
        <v>699475.36</v>
      </c>
      <c r="G77" s="223">
        <f t="shared" si="0"/>
        <v>15090021.99999998</v>
      </c>
      <c r="H77" s="232" t="s">
        <v>153</v>
      </c>
      <c r="I77" s="285">
        <v>5</v>
      </c>
      <c r="J77" s="279">
        <v>43223</v>
      </c>
    </row>
    <row r="78" spans="1:10" s="286" customFormat="1">
      <c r="A78" s="279">
        <v>43223</v>
      </c>
      <c r="B78" s="231" t="s">
        <v>357</v>
      </c>
      <c r="C78" s="284" t="s">
        <v>49</v>
      </c>
      <c r="D78" s="287" t="s">
        <v>23</v>
      </c>
      <c r="E78" s="221"/>
      <c r="F78" s="222">
        <v>5</v>
      </c>
      <c r="G78" s="223">
        <f t="shared" si="0"/>
        <v>15090016.99999998</v>
      </c>
      <c r="H78" s="288" t="s">
        <v>362</v>
      </c>
      <c r="I78" s="285">
        <v>5</v>
      </c>
      <c r="J78" s="279">
        <v>43223</v>
      </c>
    </row>
    <row r="79" spans="1:10" s="286" customFormat="1">
      <c r="A79" s="279">
        <v>43223</v>
      </c>
      <c r="B79" s="231" t="s">
        <v>357</v>
      </c>
      <c r="C79" s="284" t="s">
        <v>49</v>
      </c>
      <c r="D79" s="287" t="s">
        <v>25</v>
      </c>
      <c r="E79" s="221"/>
      <c r="F79" s="222">
        <v>0.8</v>
      </c>
      <c r="G79" s="223">
        <f t="shared" si="0"/>
        <v>15090016.199999979</v>
      </c>
      <c r="H79" s="290" t="s">
        <v>363</v>
      </c>
      <c r="I79" s="285">
        <v>5</v>
      </c>
      <c r="J79" s="279">
        <v>43223</v>
      </c>
    </row>
    <row r="80" spans="1:10" s="286" customFormat="1">
      <c r="A80" s="279">
        <v>43223</v>
      </c>
      <c r="B80" s="231" t="s">
        <v>357</v>
      </c>
      <c r="C80" s="283" t="s">
        <v>54</v>
      </c>
      <c r="D80" s="287" t="s">
        <v>391</v>
      </c>
      <c r="E80" s="221"/>
      <c r="F80" s="222">
        <v>691841.4</v>
      </c>
      <c r="G80" s="223">
        <f t="shared" si="0"/>
        <v>14398174.799999978</v>
      </c>
      <c r="H80" s="288" t="s">
        <v>153</v>
      </c>
      <c r="I80" s="285">
        <v>5</v>
      </c>
      <c r="J80" s="279">
        <v>43223</v>
      </c>
    </row>
    <row r="81" spans="1:10" s="286" customFormat="1">
      <c r="A81" s="279">
        <v>43223</v>
      </c>
      <c r="B81" s="231" t="s">
        <v>357</v>
      </c>
      <c r="C81" s="283" t="s">
        <v>49</v>
      </c>
      <c r="D81" s="287" t="s">
        <v>23</v>
      </c>
      <c r="E81" s="221"/>
      <c r="F81" s="222">
        <v>5</v>
      </c>
      <c r="G81" s="223">
        <f t="shared" si="0"/>
        <v>14398169.799999978</v>
      </c>
      <c r="H81" s="288" t="s">
        <v>362</v>
      </c>
      <c r="I81" s="285">
        <v>5</v>
      </c>
      <c r="J81" s="279">
        <v>43223</v>
      </c>
    </row>
    <row r="82" spans="1:10" s="286" customFormat="1">
      <c r="A82" s="279">
        <v>43223</v>
      </c>
      <c r="B82" s="231" t="s">
        <v>357</v>
      </c>
      <c r="C82" s="283" t="s">
        <v>49</v>
      </c>
      <c r="D82" s="287" t="s">
        <v>25</v>
      </c>
      <c r="E82" s="221"/>
      <c r="F82" s="222">
        <v>0.8</v>
      </c>
      <c r="G82" s="223">
        <f t="shared" ref="G82:G145" si="1">G81+E82-F82</f>
        <v>14398168.999999978</v>
      </c>
      <c r="H82" s="290" t="s">
        <v>363</v>
      </c>
      <c r="I82" s="285">
        <v>5</v>
      </c>
      <c r="J82" s="279">
        <v>43223</v>
      </c>
    </row>
    <row r="83" spans="1:10" s="286" customFormat="1">
      <c r="A83" s="279">
        <v>43223</v>
      </c>
      <c r="B83" s="231" t="s">
        <v>357</v>
      </c>
      <c r="C83" s="283" t="s">
        <v>392</v>
      </c>
      <c r="D83" s="287" t="s">
        <v>393</v>
      </c>
      <c r="E83" s="221"/>
      <c r="F83" s="222">
        <v>674399.7</v>
      </c>
      <c r="G83" s="223">
        <f t="shared" si="1"/>
        <v>13723769.299999978</v>
      </c>
      <c r="H83" s="232" t="s">
        <v>153</v>
      </c>
      <c r="I83" s="285">
        <v>5</v>
      </c>
      <c r="J83" s="279">
        <v>43223</v>
      </c>
    </row>
    <row r="84" spans="1:10" s="286" customFormat="1">
      <c r="A84" s="279">
        <v>43223</v>
      </c>
      <c r="B84" s="231" t="s">
        <v>357</v>
      </c>
      <c r="C84" s="283" t="s">
        <v>49</v>
      </c>
      <c r="D84" s="287" t="s">
        <v>23</v>
      </c>
      <c r="E84" s="222"/>
      <c r="F84" s="222">
        <v>5</v>
      </c>
      <c r="G84" s="223">
        <f t="shared" si="1"/>
        <v>13723764.299999978</v>
      </c>
      <c r="H84" s="288" t="s">
        <v>362</v>
      </c>
      <c r="I84" s="285">
        <v>5</v>
      </c>
      <c r="J84" s="279">
        <v>43223</v>
      </c>
    </row>
    <row r="85" spans="1:10" s="286" customFormat="1">
      <c r="A85" s="279">
        <v>43223</v>
      </c>
      <c r="B85" s="231" t="s">
        <v>357</v>
      </c>
      <c r="C85" s="283" t="s">
        <v>49</v>
      </c>
      <c r="D85" s="287" t="s">
        <v>25</v>
      </c>
      <c r="E85" s="222"/>
      <c r="F85" s="222">
        <v>0.8</v>
      </c>
      <c r="G85" s="223">
        <f t="shared" si="1"/>
        <v>13723763.499999978</v>
      </c>
      <c r="H85" s="290" t="s">
        <v>363</v>
      </c>
      <c r="I85" s="285">
        <v>5</v>
      </c>
      <c r="J85" s="279">
        <v>43223</v>
      </c>
    </row>
    <row r="86" spans="1:10" s="286" customFormat="1">
      <c r="A86" s="279">
        <v>43223</v>
      </c>
      <c r="B86" s="231" t="s">
        <v>357</v>
      </c>
      <c r="C86" s="283" t="s">
        <v>394</v>
      </c>
      <c r="D86" s="287" t="s">
        <v>395</v>
      </c>
      <c r="E86" s="221"/>
      <c r="F86" s="222">
        <v>9620549.9499999993</v>
      </c>
      <c r="G86" s="223">
        <f t="shared" si="1"/>
        <v>4103213.5499999784</v>
      </c>
      <c r="H86" s="232" t="s">
        <v>153</v>
      </c>
      <c r="I86" s="285">
        <v>5</v>
      </c>
      <c r="J86" s="279">
        <v>43223</v>
      </c>
    </row>
    <row r="87" spans="1:10" s="286" customFormat="1">
      <c r="A87" s="279">
        <v>43223</v>
      </c>
      <c r="B87" s="231" t="s">
        <v>357</v>
      </c>
      <c r="C87" s="283" t="s">
        <v>49</v>
      </c>
      <c r="D87" s="283" t="s">
        <v>23</v>
      </c>
      <c r="E87" s="222"/>
      <c r="F87" s="222">
        <v>5</v>
      </c>
      <c r="G87" s="223">
        <f t="shared" si="1"/>
        <v>4103208.5499999784</v>
      </c>
      <c r="H87" s="288" t="s">
        <v>362</v>
      </c>
      <c r="I87" s="285">
        <v>5</v>
      </c>
      <c r="J87" s="279">
        <v>43223</v>
      </c>
    </row>
    <row r="88" spans="1:10" s="286" customFormat="1">
      <c r="A88" s="279">
        <v>43223</v>
      </c>
      <c r="B88" s="231" t="s">
        <v>357</v>
      </c>
      <c r="C88" s="283" t="s">
        <v>49</v>
      </c>
      <c r="D88" s="287" t="s">
        <v>25</v>
      </c>
      <c r="E88" s="222"/>
      <c r="F88" s="222">
        <v>0.8</v>
      </c>
      <c r="G88" s="223">
        <f t="shared" si="1"/>
        <v>4103207.7499999786</v>
      </c>
      <c r="H88" s="290" t="s">
        <v>363</v>
      </c>
      <c r="I88" s="285">
        <v>5</v>
      </c>
      <c r="J88" s="279">
        <v>43223</v>
      </c>
    </row>
    <row r="89" spans="1:10" s="286" customFormat="1">
      <c r="A89" s="279">
        <v>43228</v>
      </c>
      <c r="B89" s="231"/>
      <c r="C89" s="283"/>
      <c r="D89" s="283" t="s">
        <v>29</v>
      </c>
      <c r="E89" s="222">
        <v>47.64</v>
      </c>
      <c r="F89" s="222"/>
      <c r="G89" s="223">
        <f t="shared" si="1"/>
        <v>4103255.3899999787</v>
      </c>
      <c r="H89" s="232" t="s">
        <v>179</v>
      </c>
      <c r="I89" s="285">
        <v>5</v>
      </c>
      <c r="J89" s="279">
        <v>43228</v>
      </c>
    </row>
    <row r="90" spans="1:10">
      <c r="A90" s="279">
        <v>43228</v>
      </c>
      <c r="B90" s="231"/>
      <c r="C90" s="283"/>
      <c r="D90" s="283" t="s">
        <v>29</v>
      </c>
      <c r="E90" s="222">
        <v>32.090000000000003</v>
      </c>
      <c r="F90" s="222"/>
      <c r="G90" s="223">
        <f t="shared" si="1"/>
        <v>4103287.4799999786</v>
      </c>
      <c r="H90" s="284" t="s">
        <v>179</v>
      </c>
      <c r="I90" s="285">
        <v>5</v>
      </c>
      <c r="J90" s="279">
        <v>43228</v>
      </c>
    </row>
    <row r="91" spans="1:10">
      <c r="A91" s="279">
        <v>43228</v>
      </c>
      <c r="B91" s="231"/>
      <c r="C91" s="283"/>
      <c r="D91" s="287" t="s">
        <v>396</v>
      </c>
      <c r="E91" s="221"/>
      <c r="F91" s="222">
        <v>13040</v>
      </c>
      <c r="G91" s="223">
        <f t="shared" si="1"/>
        <v>4090247.4799999786</v>
      </c>
      <c r="H91" s="284" t="s">
        <v>153</v>
      </c>
      <c r="I91" s="285">
        <v>5</v>
      </c>
      <c r="J91" s="279">
        <v>43228</v>
      </c>
    </row>
    <row r="92" spans="1:10">
      <c r="A92" s="279">
        <v>43237</v>
      </c>
      <c r="B92" s="231" t="s">
        <v>357</v>
      </c>
      <c r="C92" s="293" t="s">
        <v>397</v>
      </c>
      <c r="D92" s="287" t="s">
        <v>398</v>
      </c>
      <c r="E92" s="221"/>
      <c r="F92" s="222">
        <v>61812.05</v>
      </c>
      <c r="G92" s="223">
        <f t="shared" si="1"/>
        <v>4028435.4299999787</v>
      </c>
      <c r="H92" s="284" t="s">
        <v>153</v>
      </c>
      <c r="I92" s="285">
        <v>5</v>
      </c>
      <c r="J92" s="279">
        <v>43237</v>
      </c>
    </row>
    <row r="93" spans="1:10">
      <c r="A93" s="279">
        <v>43237</v>
      </c>
      <c r="B93" s="231" t="s">
        <v>357</v>
      </c>
      <c r="C93" s="293" t="s">
        <v>397</v>
      </c>
      <c r="D93" s="287" t="s">
        <v>399</v>
      </c>
      <c r="E93" s="221"/>
      <c r="F93" s="222">
        <v>604498.92000000004</v>
      </c>
      <c r="G93" s="223">
        <f t="shared" si="1"/>
        <v>3423936.5099999788</v>
      </c>
      <c r="H93" s="284" t="s">
        <v>153</v>
      </c>
      <c r="I93" s="285">
        <v>5</v>
      </c>
      <c r="J93" s="279">
        <v>43237</v>
      </c>
    </row>
    <row r="94" spans="1:10">
      <c r="A94" s="279">
        <v>43237</v>
      </c>
      <c r="B94" s="231" t="s">
        <v>357</v>
      </c>
      <c r="C94" s="293" t="s">
        <v>397</v>
      </c>
      <c r="D94" s="287" t="s">
        <v>400</v>
      </c>
      <c r="E94" s="221"/>
      <c r="F94" s="222">
        <v>9725.44</v>
      </c>
      <c r="G94" s="223">
        <f t="shared" si="1"/>
        <v>3414211.0699999789</v>
      </c>
      <c r="H94" s="284" t="s">
        <v>153</v>
      </c>
      <c r="I94" s="285">
        <v>5</v>
      </c>
      <c r="J94" s="279">
        <v>43237</v>
      </c>
    </row>
    <row r="95" spans="1:10">
      <c r="A95" s="279">
        <v>43237</v>
      </c>
      <c r="B95" s="231" t="s">
        <v>357</v>
      </c>
      <c r="C95" s="284" t="s">
        <v>401</v>
      </c>
      <c r="D95" s="287" t="s">
        <v>402</v>
      </c>
      <c r="E95" s="221"/>
      <c r="F95" s="222">
        <v>697634.02</v>
      </c>
      <c r="G95" s="223">
        <f t="shared" si="1"/>
        <v>2716577.0499999789</v>
      </c>
      <c r="H95" s="245" t="s">
        <v>153</v>
      </c>
      <c r="I95" s="285">
        <v>5</v>
      </c>
      <c r="J95" s="279">
        <v>43237</v>
      </c>
    </row>
    <row r="96" spans="1:10">
      <c r="A96" s="279">
        <v>43237</v>
      </c>
      <c r="B96" s="231" t="s">
        <v>357</v>
      </c>
      <c r="C96" s="284" t="s">
        <v>49</v>
      </c>
      <c r="D96" s="287" t="s">
        <v>23</v>
      </c>
      <c r="E96" s="221"/>
      <c r="F96" s="222">
        <v>5</v>
      </c>
      <c r="G96" s="223">
        <f t="shared" si="1"/>
        <v>2716572.0499999789</v>
      </c>
      <c r="H96" s="288" t="s">
        <v>362</v>
      </c>
      <c r="I96" s="285">
        <v>5</v>
      </c>
      <c r="J96" s="279">
        <v>43237</v>
      </c>
    </row>
    <row r="97" spans="1:10">
      <c r="A97" s="279">
        <v>43237</v>
      </c>
      <c r="B97" s="231" t="s">
        <v>357</v>
      </c>
      <c r="C97" s="283" t="s">
        <v>49</v>
      </c>
      <c r="D97" s="287" t="s">
        <v>25</v>
      </c>
      <c r="E97" s="221"/>
      <c r="F97" s="222">
        <v>0.8</v>
      </c>
      <c r="G97" s="223">
        <f t="shared" si="1"/>
        <v>2716571.249999979</v>
      </c>
      <c r="H97" s="290" t="s">
        <v>363</v>
      </c>
      <c r="I97" s="285">
        <v>5</v>
      </c>
      <c r="J97" s="279">
        <v>43237</v>
      </c>
    </row>
    <row r="98" spans="1:10">
      <c r="A98" s="279">
        <v>43241</v>
      </c>
      <c r="B98" s="231" t="s">
        <v>357</v>
      </c>
      <c r="C98" s="284" t="s">
        <v>403</v>
      </c>
      <c r="D98" s="287" t="s">
        <v>404</v>
      </c>
      <c r="E98" s="221"/>
      <c r="F98" s="222">
        <v>230</v>
      </c>
      <c r="G98" s="223">
        <f t="shared" si="1"/>
        <v>2716341.249999979</v>
      </c>
      <c r="H98" s="245" t="s">
        <v>153</v>
      </c>
      <c r="I98" s="285">
        <v>5</v>
      </c>
      <c r="J98" s="279">
        <v>43241</v>
      </c>
    </row>
    <row r="99" spans="1:10">
      <c r="A99" s="279">
        <v>43241</v>
      </c>
      <c r="B99" s="231" t="s">
        <v>357</v>
      </c>
      <c r="C99" s="284" t="s">
        <v>49</v>
      </c>
      <c r="D99" s="287" t="s">
        <v>23</v>
      </c>
      <c r="E99" s="221"/>
      <c r="F99" s="222">
        <v>5</v>
      </c>
      <c r="G99" s="223">
        <f t="shared" si="1"/>
        <v>2716336.249999979</v>
      </c>
      <c r="H99" s="288" t="s">
        <v>362</v>
      </c>
      <c r="I99" s="285">
        <v>5</v>
      </c>
      <c r="J99" s="279">
        <v>43241</v>
      </c>
    </row>
    <row r="100" spans="1:10">
      <c r="A100" s="279">
        <v>43241</v>
      </c>
      <c r="B100" s="231" t="s">
        <v>357</v>
      </c>
      <c r="C100" s="283" t="s">
        <v>49</v>
      </c>
      <c r="D100" s="287" t="s">
        <v>25</v>
      </c>
      <c r="E100" s="221"/>
      <c r="F100" s="222">
        <v>0.8</v>
      </c>
      <c r="G100" s="223">
        <f t="shared" si="1"/>
        <v>2716335.4499999792</v>
      </c>
      <c r="H100" s="290" t="s">
        <v>363</v>
      </c>
      <c r="I100" s="285">
        <v>5</v>
      </c>
      <c r="J100" s="279">
        <v>43241</v>
      </c>
    </row>
    <row r="101" spans="1:10">
      <c r="A101" s="279">
        <v>43241</v>
      </c>
      <c r="B101" s="231" t="s">
        <v>357</v>
      </c>
      <c r="C101" s="284" t="s">
        <v>403</v>
      </c>
      <c r="D101" s="287" t="s">
        <v>405</v>
      </c>
      <c r="E101" s="221"/>
      <c r="F101" s="222">
        <v>230</v>
      </c>
      <c r="G101" s="223">
        <f t="shared" si="1"/>
        <v>2716105.4499999792</v>
      </c>
      <c r="H101" s="245" t="s">
        <v>153</v>
      </c>
      <c r="I101" s="285">
        <v>5</v>
      </c>
      <c r="J101" s="279">
        <v>43241</v>
      </c>
    </row>
    <row r="102" spans="1:10">
      <c r="A102" s="279">
        <v>43241</v>
      </c>
      <c r="B102" s="231" t="s">
        <v>357</v>
      </c>
      <c r="C102" s="284" t="s">
        <v>49</v>
      </c>
      <c r="D102" s="287" t="s">
        <v>23</v>
      </c>
      <c r="E102" s="221"/>
      <c r="F102" s="222">
        <v>5</v>
      </c>
      <c r="G102" s="223">
        <f t="shared" si="1"/>
        <v>2716100.4499999792</v>
      </c>
      <c r="H102" s="288" t="s">
        <v>362</v>
      </c>
      <c r="I102" s="285">
        <v>5</v>
      </c>
      <c r="J102" s="279">
        <v>43241</v>
      </c>
    </row>
    <row r="103" spans="1:10">
      <c r="A103" s="279">
        <v>43241</v>
      </c>
      <c r="B103" s="231" t="s">
        <v>357</v>
      </c>
      <c r="C103" s="283" t="s">
        <v>49</v>
      </c>
      <c r="D103" s="287" t="s">
        <v>25</v>
      </c>
      <c r="E103" s="221"/>
      <c r="F103" s="222">
        <v>0.8</v>
      </c>
      <c r="G103" s="223">
        <f t="shared" si="1"/>
        <v>2716099.6499999794</v>
      </c>
      <c r="H103" s="290" t="s">
        <v>363</v>
      </c>
      <c r="I103" s="285">
        <v>5</v>
      </c>
      <c r="J103" s="279">
        <v>43241</v>
      </c>
    </row>
    <row r="104" spans="1:10">
      <c r="A104" s="279">
        <v>43241</v>
      </c>
      <c r="B104" s="231" t="s">
        <v>357</v>
      </c>
      <c r="C104" s="284" t="s">
        <v>403</v>
      </c>
      <c r="D104" s="287" t="s">
        <v>406</v>
      </c>
      <c r="E104" s="221"/>
      <c r="F104" s="222">
        <v>230</v>
      </c>
      <c r="G104" s="223">
        <f t="shared" si="1"/>
        <v>2715869.6499999794</v>
      </c>
      <c r="H104" s="245" t="s">
        <v>153</v>
      </c>
      <c r="I104" s="285">
        <v>5</v>
      </c>
      <c r="J104" s="279">
        <v>43241</v>
      </c>
    </row>
    <row r="105" spans="1:10">
      <c r="A105" s="279">
        <v>43241</v>
      </c>
      <c r="B105" s="231" t="s">
        <v>357</v>
      </c>
      <c r="C105" s="284" t="s">
        <v>49</v>
      </c>
      <c r="D105" s="287" t="s">
        <v>23</v>
      </c>
      <c r="E105" s="221"/>
      <c r="F105" s="222">
        <v>5</v>
      </c>
      <c r="G105" s="223">
        <f t="shared" si="1"/>
        <v>2715864.6499999794</v>
      </c>
      <c r="H105" s="288" t="s">
        <v>362</v>
      </c>
      <c r="I105" s="285">
        <v>5</v>
      </c>
      <c r="J105" s="279">
        <v>43241</v>
      </c>
    </row>
    <row r="106" spans="1:10">
      <c r="A106" s="279">
        <v>43241</v>
      </c>
      <c r="B106" s="231" t="s">
        <v>357</v>
      </c>
      <c r="C106" s="288" t="s">
        <v>49</v>
      </c>
      <c r="D106" s="287" t="s">
        <v>25</v>
      </c>
      <c r="E106" s="221"/>
      <c r="F106" s="222">
        <v>0.8</v>
      </c>
      <c r="G106" s="223">
        <f t="shared" si="1"/>
        <v>2715863.8499999796</v>
      </c>
      <c r="H106" s="290" t="s">
        <v>363</v>
      </c>
      <c r="I106" s="285">
        <v>5</v>
      </c>
      <c r="J106" s="279">
        <v>43241</v>
      </c>
    </row>
    <row r="107" spans="1:10">
      <c r="A107" s="279">
        <v>43241</v>
      </c>
      <c r="B107" s="231" t="s">
        <v>357</v>
      </c>
      <c r="C107" s="221" t="s">
        <v>407</v>
      </c>
      <c r="D107" s="287" t="s">
        <v>408</v>
      </c>
      <c r="E107" s="221"/>
      <c r="F107" s="222">
        <v>230</v>
      </c>
      <c r="G107" s="223">
        <f t="shared" si="1"/>
        <v>2715633.8499999796</v>
      </c>
      <c r="H107" s="245" t="s">
        <v>153</v>
      </c>
      <c r="I107" s="285">
        <v>5</v>
      </c>
      <c r="J107" s="279">
        <v>43241</v>
      </c>
    </row>
    <row r="108" spans="1:10">
      <c r="A108" s="279">
        <v>43241</v>
      </c>
      <c r="B108" s="231" t="s">
        <v>357</v>
      </c>
      <c r="C108" s="221" t="s">
        <v>407</v>
      </c>
      <c r="D108" s="287" t="s">
        <v>409</v>
      </c>
      <c r="E108" s="221"/>
      <c r="F108" s="222">
        <v>230</v>
      </c>
      <c r="G108" s="223">
        <f t="shared" si="1"/>
        <v>2715403.8499999796</v>
      </c>
      <c r="H108" s="245" t="s">
        <v>153</v>
      </c>
      <c r="I108" s="285">
        <v>5</v>
      </c>
      <c r="J108" s="279">
        <v>43241</v>
      </c>
    </row>
    <row r="109" spans="1:10">
      <c r="A109" s="279">
        <v>43241</v>
      </c>
      <c r="B109" s="231" t="s">
        <v>357</v>
      </c>
      <c r="C109" s="221" t="s">
        <v>407</v>
      </c>
      <c r="D109" s="287" t="s">
        <v>409</v>
      </c>
      <c r="E109" s="221"/>
      <c r="F109" s="222">
        <v>230</v>
      </c>
      <c r="G109" s="223">
        <f t="shared" si="1"/>
        <v>2715173.8499999796</v>
      </c>
      <c r="H109" s="245" t="s">
        <v>153</v>
      </c>
      <c r="I109" s="285">
        <v>5</v>
      </c>
      <c r="J109" s="279">
        <v>43241</v>
      </c>
    </row>
    <row r="110" spans="1:10">
      <c r="A110" s="279">
        <v>43241</v>
      </c>
      <c r="B110" s="231" t="s">
        <v>357</v>
      </c>
      <c r="C110" s="221" t="s">
        <v>407</v>
      </c>
      <c r="D110" s="287" t="s">
        <v>410</v>
      </c>
      <c r="E110" s="221"/>
      <c r="F110" s="222">
        <v>212.75</v>
      </c>
      <c r="G110" s="223">
        <f t="shared" si="1"/>
        <v>2714961.0999999796</v>
      </c>
      <c r="H110" s="245" t="s">
        <v>153</v>
      </c>
      <c r="I110" s="285">
        <v>5</v>
      </c>
      <c r="J110" s="279">
        <v>43241</v>
      </c>
    </row>
    <row r="111" spans="1:10">
      <c r="A111" s="279">
        <v>43241</v>
      </c>
      <c r="B111" s="231" t="s">
        <v>357</v>
      </c>
      <c r="C111" s="221" t="s">
        <v>407</v>
      </c>
      <c r="D111" s="287" t="s">
        <v>411</v>
      </c>
      <c r="E111" s="221"/>
      <c r="F111" s="222">
        <v>322</v>
      </c>
      <c r="G111" s="223">
        <f t="shared" si="1"/>
        <v>2714639.0999999796</v>
      </c>
      <c r="H111" s="245" t="s">
        <v>153</v>
      </c>
      <c r="I111" s="285">
        <v>5</v>
      </c>
      <c r="J111" s="279">
        <v>43241</v>
      </c>
    </row>
    <row r="112" spans="1:10">
      <c r="A112" s="279">
        <v>43241</v>
      </c>
      <c r="B112" s="231" t="s">
        <v>357</v>
      </c>
      <c r="C112" s="221" t="s">
        <v>407</v>
      </c>
      <c r="D112" s="287" t="s">
        <v>412</v>
      </c>
      <c r="E112" s="221"/>
      <c r="F112" s="222">
        <v>799.25</v>
      </c>
      <c r="G112" s="223">
        <f t="shared" si="1"/>
        <v>2713839.8499999796</v>
      </c>
      <c r="H112" s="245" t="s">
        <v>153</v>
      </c>
      <c r="I112" s="285">
        <v>5</v>
      </c>
      <c r="J112" s="279">
        <v>43241</v>
      </c>
    </row>
    <row r="113" spans="1:10">
      <c r="A113" s="279">
        <v>43241</v>
      </c>
      <c r="B113" s="231" t="s">
        <v>357</v>
      </c>
      <c r="C113" s="221" t="s">
        <v>407</v>
      </c>
      <c r="D113" s="287" t="s">
        <v>413</v>
      </c>
      <c r="E113" s="221"/>
      <c r="F113" s="222">
        <v>655.5</v>
      </c>
      <c r="G113" s="223">
        <f t="shared" si="1"/>
        <v>2713184.3499999796</v>
      </c>
      <c r="H113" s="245" t="s">
        <v>153</v>
      </c>
      <c r="I113" s="285">
        <v>5</v>
      </c>
      <c r="J113" s="279">
        <v>43241</v>
      </c>
    </row>
    <row r="114" spans="1:10">
      <c r="A114" s="279">
        <v>43241</v>
      </c>
      <c r="B114" s="231" t="s">
        <v>357</v>
      </c>
      <c r="C114" s="221" t="s">
        <v>414</v>
      </c>
      <c r="D114" s="287" t="s">
        <v>415</v>
      </c>
      <c r="E114" s="221"/>
      <c r="F114" s="222">
        <v>143.75</v>
      </c>
      <c r="G114" s="223">
        <f t="shared" si="1"/>
        <v>2713040.5999999796</v>
      </c>
      <c r="H114" s="245" t="s">
        <v>153</v>
      </c>
      <c r="I114" s="285">
        <v>5</v>
      </c>
      <c r="J114" s="279">
        <v>43241</v>
      </c>
    </row>
    <row r="115" spans="1:10">
      <c r="A115" s="279">
        <v>43241</v>
      </c>
      <c r="B115" s="231" t="s">
        <v>357</v>
      </c>
      <c r="C115" s="221" t="s">
        <v>414</v>
      </c>
      <c r="D115" s="287" t="s">
        <v>416</v>
      </c>
      <c r="E115" s="221"/>
      <c r="F115" s="222">
        <v>920</v>
      </c>
      <c r="G115" s="223">
        <f t="shared" si="1"/>
        <v>2712120.5999999796</v>
      </c>
      <c r="H115" s="245" t="s">
        <v>153</v>
      </c>
      <c r="I115" s="285">
        <v>5</v>
      </c>
      <c r="J115" s="279">
        <v>43241</v>
      </c>
    </row>
    <row r="116" spans="1:10">
      <c r="A116" s="279">
        <v>43241</v>
      </c>
      <c r="B116" s="231" t="s">
        <v>357</v>
      </c>
      <c r="C116" s="221" t="s">
        <v>417</v>
      </c>
      <c r="D116" s="287" t="s">
        <v>418</v>
      </c>
      <c r="E116" s="221"/>
      <c r="F116" s="222">
        <v>230</v>
      </c>
      <c r="G116" s="223">
        <f t="shared" si="1"/>
        <v>2711890.5999999796</v>
      </c>
      <c r="H116" s="245" t="s">
        <v>153</v>
      </c>
      <c r="I116" s="285">
        <v>5</v>
      </c>
      <c r="J116" s="279">
        <v>43241</v>
      </c>
    </row>
    <row r="117" spans="1:10">
      <c r="A117" s="279">
        <v>43241</v>
      </c>
      <c r="B117" s="231" t="s">
        <v>357</v>
      </c>
      <c r="C117" s="221" t="s">
        <v>417</v>
      </c>
      <c r="D117" s="287" t="s">
        <v>419</v>
      </c>
      <c r="E117" s="221"/>
      <c r="F117" s="222">
        <v>86.25</v>
      </c>
      <c r="G117" s="223">
        <f t="shared" si="1"/>
        <v>2711804.3499999796</v>
      </c>
      <c r="H117" s="245" t="s">
        <v>153</v>
      </c>
      <c r="I117" s="285">
        <v>5</v>
      </c>
      <c r="J117" s="279">
        <v>43241</v>
      </c>
    </row>
    <row r="118" spans="1:10">
      <c r="A118" s="279">
        <v>43241</v>
      </c>
      <c r="B118" s="231" t="s">
        <v>357</v>
      </c>
      <c r="C118" s="221" t="s">
        <v>417</v>
      </c>
      <c r="D118" s="287" t="s">
        <v>420</v>
      </c>
      <c r="E118" s="221"/>
      <c r="F118" s="222">
        <v>695.75</v>
      </c>
      <c r="G118" s="223">
        <f t="shared" si="1"/>
        <v>2711108.5999999796</v>
      </c>
      <c r="H118" s="245" t="s">
        <v>153</v>
      </c>
      <c r="I118" s="285">
        <v>5</v>
      </c>
      <c r="J118" s="279">
        <v>43241</v>
      </c>
    </row>
    <row r="119" spans="1:10">
      <c r="A119" s="279">
        <v>43241</v>
      </c>
      <c r="B119" s="231" t="s">
        <v>357</v>
      </c>
      <c r="C119" s="221" t="s">
        <v>417</v>
      </c>
      <c r="D119" s="287" t="s">
        <v>421</v>
      </c>
      <c r="E119" s="221"/>
      <c r="F119" s="222">
        <v>690</v>
      </c>
      <c r="G119" s="223">
        <f t="shared" si="1"/>
        <v>2710418.5999999796</v>
      </c>
      <c r="H119" s="245" t="s">
        <v>153</v>
      </c>
      <c r="I119" s="285">
        <v>5</v>
      </c>
      <c r="J119" s="279">
        <v>43241</v>
      </c>
    </row>
    <row r="120" spans="1:10">
      <c r="A120" s="279">
        <v>43241</v>
      </c>
      <c r="B120" s="231" t="s">
        <v>357</v>
      </c>
      <c r="C120" s="221" t="s">
        <v>417</v>
      </c>
      <c r="D120" s="287" t="s">
        <v>422</v>
      </c>
      <c r="E120" s="221"/>
      <c r="F120" s="222">
        <v>1115.5</v>
      </c>
      <c r="G120" s="223">
        <f t="shared" si="1"/>
        <v>2709303.0999999796</v>
      </c>
      <c r="H120" s="245" t="s">
        <v>153</v>
      </c>
      <c r="I120" s="285">
        <v>5</v>
      </c>
      <c r="J120" s="279">
        <v>43241</v>
      </c>
    </row>
    <row r="121" spans="1:10">
      <c r="A121" s="279">
        <v>43241</v>
      </c>
      <c r="B121" s="231" t="s">
        <v>357</v>
      </c>
      <c r="C121" s="221" t="s">
        <v>417</v>
      </c>
      <c r="D121" s="287" t="s">
        <v>423</v>
      </c>
      <c r="E121" s="221"/>
      <c r="F121" s="222">
        <v>960.25</v>
      </c>
      <c r="G121" s="223">
        <f t="shared" si="1"/>
        <v>2708342.8499999796</v>
      </c>
      <c r="H121" s="245" t="s">
        <v>153</v>
      </c>
      <c r="I121" s="285">
        <v>5</v>
      </c>
      <c r="J121" s="279">
        <v>43241</v>
      </c>
    </row>
    <row r="122" spans="1:10">
      <c r="A122" s="279">
        <v>43241</v>
      </c>
      <c r="B122" s="231" t="s">
        <v>357</v>
      </c>
      <c r="C122" s="221" t="s">
        <v>417</v>
      </c>
      <c r="D122" s="287" t="s">
        <v>424</v>
      </c>
      <c r="E122" s="221"/>
      <c r="F122" s="222">
        <v>460</v>
      </c>
      <c r="G122" s="223">
        <f t="shared" si="1"/>
        <v>2707882.8499999796</v>
      </c>
      <c r="H122" s="245" t="s">
        <v>153</v>
      </c>
      <c r="I122" s="285">
        <v>5</v>
      </c>
      <c r="J122" s="279">
        <v>43241</v>
      </c>
    </row>
    <row r="123" spans="1:10">
      <c r="A123" s="279">
        <v>43241</v>
      </c>
      <c r="B123" s="231" t="s">
        <v>357</v>
      </c>
      <c r="C123" s="221" t="s">
        <v>425</v>
      </c>
      <c r="D123" s="287" t="s">
        <v>426</v>
      </c>
      <c r="E123" s="221"/>
      <c r="F123" s="222">
        <v>253</v>
      </c>
      <c r="G123" s="223">
        <f t="shared" si="1"/>
        <v>2707629.8499999796</v>
      </c>
      <c r="H123" s="245" t="s">
        <v>153</v>
      </c>
      <c r="I123" s="285">
        <v>5</v>
      </c>
      <c r="J123" s="279">
        <v>43241</v>
      </c>
    </row>
    <row r="124" spans="1:10">
      <c r="A124" s="279">
        <v>43241</v>
      </c>
      <c r="B124" s="231" t="s">
        <v>357</v>
      </c>
      <c r="C124" s="221" t="s">
        <v>425</v>
      </c>
      <c r="D124" s="287" t="s">
        <v>427</v>
      </c>
      <c r="E124" s="221"/>
      <c r="F124" s="222">
        <v>126.5</v>
      </c>
      <c r="G124" s="223">
        <f t="shared" si="1"/>
        <v>2707503.3499999796</v>
      </c>
      <c r="H124" s="245" t="s">
        <v>153</v>
      </c>
      <c r="I124" s="285">
        <v>5</v>
      </c>
      <c r="J124" s="279">
        <v>43241</v>
      </c>
    </row>
    <row r="125" spans="1:10">
      <c r="A125" s="279">
        <v>43241</v>
      </c>
      <c r="B125" s="231" t="s">
        <v>357</v>
      </c>
      <c r="C125" s="221" t="s">
        <v>425</v>
      </c>
      <c r="D125" s="287" t="s">
        <v>428</v>
      </c>
      <c r="E125" s="221"/>
      <c r="F125" s="222">
        <v>126.5</v>
      </c>
      <c r="G125" s="223">
        <f t="shared" si="1"/>
        <v>2707376.8499999796</v>
      </c>
      <c r="H125" s="245" t="s">
        <v>153</v>
      </c>
      <c r="I125" s="285">
        <v>5</v>
      </c>
      <c r="J125" s="279">
        <v>43241</v>
      </c>
    </row>
    <row r="126" spans="1:10">
      <c r="A126" s="279">
        <v>43241</v>
      </c>
      <c r="B126" s="231" t="s">
        <v>357</v>
      </c>
      <c r="C126" s="221" t="s">
        <v>429</v>
      </c>
      <c r="D126" s="287" t="s">
        <v>430</v>
      </c>
      <c r="E126" s="221"/>
      <c r="F126" s="222">
        <v>126.5</v>
      </c>
      <c r="G126" s="223">
        <f t="shared" si="1"/>
        <v>2707250.3499999796</v>
      </c>
      <c r="H126" s="245" t="s">
        <v>153</v>
      </c>
      <c r="I126" s="285">
        <v>5</v>
      </c>
      <c r="J126" s="279">
        <v>43241</v>
      </c>
    </row>
    <row r="127" spans="1:10">
      <c r="A127" s="279">
        <v>43241</v>
      </c>
      <c r="B127" s="231" t="s">
        <v>357</v>
      </c>
      <c r="C127" s="221" t="s">
        <v>429</v>
      </c>
      <c r="D127" s="287" t="s">
        <v>431</v>
      </c>
      <c r="E127" s="221"/>
      <c r="F127" s="222">
        <v>230</v>
      </c>
      <c r="G127" s="223">
        <f t="shared" si="1"/>
        <v>2707020.3499999796</v>
      </c>
      <c r="H127" s="245" t="s">
        <v>153</v>
      </c>
      <c r="I127" s="285">
        <v>5</v>
      </c>
      <c r="J127" s="279">
        <v>43241</v>
      </c>
    </row>
    <row r="128" spans="1:10">
      <c r="A128" s="279">
        <v>43241</v>
      </c>
      <c r="B128" s="231" t="s">
        <v>357</v>
      </c>
      <c r="C128" s="221" t="s">
        <v>425</v>
      </c>
      <c r="D128" s="287" t="s">
        <v>432</v>
      </c>
      <c r="E128" s="221"/>
      <c r="F128" s="222">
        <v>126.5</v>
      </c>
      <c r="G128" s="223">
        <f t="shared" si="1"/>
        <v>2706893.8499999796</v>
      </c>
      <c r="H128" s="245" t="s">
        <v>153</v>
      </c>
      <c r="I128" s="285">
        <v>5</v>
      </c>
      <c r="J128" s="279">
        <v>43241</v>
      </c>
    </row>
    <row r="129" spans="1:10">
      <c r="A129" s="279">
        <v>43241</v>
      </c>
      <c r="B129" s="231" t="s">
        <v>357</v>
      </c>
      <c r="C129" s="221" t="s">
        <v>429</v>
      </c>
      <c r="D129" s="287" t="s">
        <v>433</v>
      </c>
      <c r="E129" s="221"/>
      <c r="F129" s="222">
        <v>126.5</v>
      </c>
      <c r="G129" s="223">
        <f t="shared" si="1"/>
        <v>2706767.3499999796</v>
      </c>
      <c r="H129" s="245" t="s">
        <v>153</v>
      </c>
      <c r="I129" s="285">
        <v>5</v>
      </c>
      <c r="J129" s="279">
        <v>43241</v>
      </c>
    </row>
    <row r="130" spans="1:10">
      <c r="A130" s="279">
        <v>43241</v>
      </c>
      <c r="B130" s="231" t="s">
        <v>357</v>
      </c>
      <c r="C130" s="221" t="s">
        <v>429</v>
      </c>
      <c r="D130" s="287" t="s">
        <v>434</v>
      </c>
      <c r="E130" s="221"/>
      <c r="F130" s="222">
        <v>126.5</v>
      </c>
      <c r="G130" s="223">
        <f t="shared" si="1"/>
        <v>2706640.8499999796</v>
      </c>
      <c r="H130" s="245" t="s">
        <v>153</v>
      </c>
      <c r="I130" s="285">
        <v>5</v>
      </c>
      <c r="J130" s="279">
        <v>43241</v>
      </c>
    </row>
    <row r="131" spans="1:10">
      <c r="A131" s="279">
        <v>43241</v>
      </c>
      <c r="B131" s="231" t="s">
        <v>357</v>
      </c>
      <c r="C131" s="221" t="s">
        <v>435</v>
      </c>
      <c r="D131" s="287" t="s">
        <v>436</v>
      </c>
      <c r="E131" s="221"/>
      <c r="F131" s="222">
        <v>920</v>
      </c>
      <c r="G131" s="223">
        <f t="shared" si="1"/>
        <v>2705720.8499999796</v>
      </c>
      <c r="H131" s="245" t="s">
        <v>153</v>
      </c>
      <c r="I131" s="285">
        <v>5</v>
      </c>
      <c r="J131" s="279">
        <v>43241</v>
      </c>
    </row>
    <row r="132" spans="1:10">
      <c r="A132" s="279">
        <v>43241</v>
      </c>
      <c r="B132" s="231" t="s">
        <v>357</v>
      </c>
      <c r="C132" s="221" t="s">
        <v>425</v>
      </c>
      <c r="D132" s="287" t="s">
        <v>437</v>
      </c>
      <c r="E132" s="221"/>
      <c r="F132" s="222">
        <v>126.5</v>
      </c>
      <c r="G132" s="223">
        <f t="shared" si="1"/>
        <v>2705594.3499999796</v>
      </c>
      <c r="H132" s="245" t="s">
        <v>153</v>
      </c>
      <c r="I132" s="285">
        <v>5</v>
      </c>
      <c r="J132" s="279">
        <v>43241</v>
      </c>
    </row>
    <row r="133" spans="1:10">
      <c r="A133" s="279">
        <v>43241</v>
      </c>
      <c r="B133" s="231" t="s">
        <v>357</v>
      </c>
      <c r="C133" s="221" t="s">
        <v>425</v>
      </c>
      <c r="D133" s="287" t="s">
        <v>437</v>
      </c>
      <c r="E133" s="221"/>
      <c r="F133" s="222">
        <v>126.5</v>
      </c>
      <c r="G133" s="223">
        <f t="shared" si="1"/>
        <v>2705467.8499999796</v>
      </c>
      <c r="H133" s="245" t="s">
        <v>153</v>
      </c>
      <c r="I133" s="285">
        <v>5</v>
      </c>
      <c r="J133" s="279">
        <v>43241</v>
      </c>
    </row>
    <row r="134" spans="1:10">
      <c r="A134" s="279">
        <v>43241</v>
      </c>
      <c r="B134" s="231" t="s">
        <v>357</v>
      </c>
      <c r="C134" s="221" t="s">
        <v>438</v>
      </c>
      <c r="D134" s="287" t="s">
        <v>439</v>
      </c>
      <c r="E134" s="221"/>
      <c r="F134" s="222">
        <v>230</v>
      </c>
      <c r="G134" s="223">
        <f t="shared" si="1"/>
        <v>2705237.8499999796</v>
      </c>
      <c r="H134" s="245" t="s">
        <v>153</v>
      </c>
      <c r="I134" s="285">
        <v>5</v>
      </c>
      <c r="J134" s="279">
        <v>43241</v>
      </c>
    </row>
    <row r="135" spans="1:10">
      <c r="A135" s="279">
        <v>43241</v>
      </c>
      <c r="B135" s="231" t="s">
        <v>357</v>
      </c>
      <c r="C135" s="221" t="s">
        <v>440</v>
      </c>
      <c r="D135" s="287" t="s">
        <v>441</v>
      </c>
      <c r="E135" s="221"/>
      <c r="F135" s="222">
        <v>143.75</v>
      </c>
      <c r="G135" s="223">
        <f t="shared" si="1"/>
        <v>2705094.0999999796</v>
      </c>
      <c r="H135" s="245" t="s">
        <v>153</v>
      </c>
      <c r="I135" s="285">
        <v>5</v>
      </c>
      <c r="J135" s="279">
        <v>43241</v>
      </c>
    </row>
    <row r="136" spans="1:10">
      <c r="A136" s="279">
        <v>43241</v>
      </c>
      <c r="B136" s="231" t="s">
        <v>357</v>
      </c>
      <c r="C136" s="221" t="s">
        <v>429</v>
      </c>
      <c r="D136" s="287" t="s">
        <v>442</v>
      </c>
      <c r="E136" s="221"/>
      <c r="F136" s="222">
        <v>126.5</v>
      </c>
      <c r="G136" s="223">
        <f t="shared" si="1"/>
        <v>2704967.5999999796</v>
      </c>
      <c r="H136" s="245" t="s">
        <v>153</v>
      </c>
      <c r="I136" s="285">
        <v>5</v>
      </c>
      <c r="J136" s="279">
        <v>43241</v>
      </c>
    </row>
    <row r="137" spans="1:10">
      <c r="A137" s="279">
        <v>43241</v>
      </c>
      <c r="B137" s="231" t="s">
        <v>357</v>
      </c>
      <c r="C137" s="221" t="s">
        <v>443</v>
      </c>
      <c r="D137" s="287" t="s">
        <v>444</v>
      </c>
      <c r="E137" s="221"/>
      <c r="F137" s="222">
        <v>730.25</v>
      </c>
      <c r="G137" s="223">
        <f t="shared" si="1"/>
        <v>2704237.3499999796</v>
      </c>
      <c r="H137" s="245" t="s">
        <v>153</v>
      </c>
      <c r="I137" s="285">
        <v>5</v>
      </c>
      <c r="J137" s="279">
        <v>43241</v>
      </c>
    </row>
    <row r="138" spans="1:10">
      <c r="A138" s="279">
        <v>43241</v>
      </c>
      <c r="B138" s="231" t="s">
        <v>357</v>
      </c>
      <c r="C138" s="221" t="s">
        <v>445</v>
      </c>
      <c r="D138" s="287" t="s">
        <v>446</v>
      </c>
      <c r="E138" s="221"/>
      <c r="F138" s="222">
        <v>771.65</v>
      </c>
      <c r="G138" s="223">
        <f t="shared" si="1"/>
        <v>2703465.6999999797</v>
      </c>
      <c r="H138" s="245" t="s">
        <v>153</v>
      </c>
      <c r="I138" s="285">
        <v>5</v>
      </c>
      <c r="J138" s="279">
        <v>43241</v>
      </c>
    </row>
    <row r="139" spans="1:10">
      <c r="A139" s="279">
        <v>43241</v>
      </c>
      <c r="B139" s="231" t="s">
        <v>357</v>
      </c>
      <c r="C139" s="221" t="s">
        <v>322</v>
      </c>
      <c r="D139" s="287" t="s">
        <v>447</v>
      </c>
      <c r="E139" s="221"/>
      <c r="F139" s="222">
        <v>771.65</v>
      </c>
      <c r="G139" s="223">
        <f t="shared" si="1"/>
        <v>2702694.0499999798</v>
      </c>
      <c r="H139" s="245" t="s">
        <v>153</v>
      </c>
      <c r="I139" s="285">
        <v>5</v>
      </c>
      <c r="J139" s="279">
        <v>43241</v>
      </c>
    </row>
    <row r="140" spans="1:10">
      <c r="A140" s="279">
        <v>43241</v>
      </c>
      <c r="B140" s="231" t="s">
        <v>357</v>
      </c>
      <c r="C140" s="221" t="s">
        <v>448</v>
      </c>
      <c r="D140" s="287" t="s">
        <v>449</v>
      </c>
      <c r="E140" s="221"/>
      <c r="F140" s="222">
        <v>771.65</v>
      </c>
      <c r="G140" s="223">
        <f t="shared" si="1"/>
        <v>2701922.3999999799</v>
      </c>
      <c r="H140" s="245" t="s">
        <v>153</v>
      </c>
      <c r="I140" s="285">
        <v>5</v>
      </c>
      <c r="J140" s="279">
        <v>43241</v>
      </c>
    </row>
    <row r="141" spans="1:10">
      <c r="A141" s="279">
        <v>43241</v>
      </c>
      <c r="B141" s="231" t="s">
        <v>357</v>
      </c>
      <c r="C141" s="221" t="s">
        <v>450</v>
      </c>
      <c r="D141" s="287" t="s">
        <v>451</v>
      </c>
      <c r="E141" s="221"/>
      <c r="F141" s="222">
        <v>968</v>
      </c>
      <c r="G141" s="223">
        <f t="shared" si="1"/>
        <v>2700954.3999999799</v>
      </c>
      <c r="H141" s="245" t="s">
        <v>153</v>
      </c>
      <c r="I141" s="285">
        <v>5</v>
      </c>
      <c r="J141" s="279">
        <v>43241</v>
      </c>
    </row>
    <row r="142" spans="1:10">
      <c r="A142" s="279">
        <v>43241</v>
      </c>
      <c r="B142" s="231" t="s">
        <v>357</v>
      </c>
      <c r="C142" s="221" t="s">
        <v>443</v>
      </c>
      <c r="D142" s="287" t="s">
        <v>452</v>
      </c>
      <c r="E142" s="221"/>
      <c r="F142" s="222">
        <v>623.5</v>
      </c>
      <c r="G142" s="223">
        <f t="shared" si="1"/>
        <v>2700330.8999999799</v>
      </c>
      <c r="H142" s="245" t="s">
        <v>153</v>
      </c>
      <c r="I142" s="285">
        <v>5</v>
      </c>
      <c r="J142" s="279">
        <v>43241</v>
      </c>
    </row>
    <row r="143" spans="1:10">
      <c r="A143" s="279">
        <v>43241</v>
      </c>
      <c r="B143" s="231" t="s">
        <v>357</v>
      </c>
      <c r="C143" s="221" t="s">
        <v>443</v>
      </c>
      <c r="D143" s="287" t="s">
        <v>453</v>
      </c>
      <c r="E143" s="221"/>
      <c r="F143" s="222">
        <v>226.75</v>
      </c>
      <c r="G143" s="223">
        <f t="shared" si="1"/>
        <v>2700104.1499999799</v>
      </c>
      <c r="H143" s="245" t="s">
        <v>153</v>
      </c>
      <c r="I143" s="285">
        <v>5</v>
      </c>
      <c r="J143" s="279">
        <v>43241</v>
      </c>
    </row>
    <row r="144" spans="1:10">
      <c r="A144" s="279">
        <v>43241</v>
      </c>
      <c r="B144" s="231" t="s">
        <v>357</v>
      </c>
      <c r="C144" s="221" t="s">
        <v>454</v>
      </c>
      <c r="D144" s="287" t="s">
        <v>455</v>
      </c>
      <c r="E144" s="221"/>
      <c r="F144" s="222">
        <v>235.75</v>
      </c>
      <c r="G144" s="223">
        <f t="shared" si="1"/>
        <v>2699868.3999999799</v>
      </c>
      <c r="H144" s="245" t="s">
        <v>153</v>
      </c>
      <c r="I144" s="285">
        <v>5</v>
      </c>
      <c r="J144" s="279">
        <v>43241</v>
      </c>
    </row>
    <row r="145" spans="1:10">
      <c r="A145" s="279">
        <v>43241</v>
      </c>
      <c r="B145" s="231" t="s">
        <v>357</v>
      </c>
      <c r="C145" s="221" t="s">
        <v>456</v>
      </c>
      <c r="D145" s="287" t="s">
        <v>457</v>
      </c>
      <c r="E145" s="221"/>
      <c r="F145" s="222">
        <v>294</v>
      </c>
      <c r="G145" s="223">
        <f t="shared" si="1"/>
        <v>2699574.3999999799</v>
      </c>
      <c r="H145" s="245" t="s">
        <v>153</v>
      </c>
      <c r="I145" s="285">
        <v>5</v>
      </c>
      <c r="J145" s="279">
        <v>43241</v>
      </c>
    </row>
    <row r="146" spans="1:10">
      <c r="A146" s="279">
        <v>43241</v>
      </c>
      <c r="B146" s="231" t="s">
        <v>357</v>
      </c>
      <c r="C146" s="221" t="s">
        <v>458</v>
      </c>
      <c r="D146" s="287" t="s">
        <v>459</v>
      </c>
      <c r="E146" s="221"/>
      <c r="F146" s="222">
        <v>287.5</v>
      </c>
      <c r="G146" s="223">
        <f t="shared" ref="G146:G209" si="2">G145+E146-F146</f>
        <v>2699286.8999999799</v>
      </c>
      <c r="H146" s="245" t="s">
        <v>153</v>
      </c>
      <c r="I146" s="285">
        <v>5</v>
      </c>
      <c r="J146" s="279">
        <v>43241</v>
      </c>
    </row>
    <row r="147" spans="1:10">
      <c r="A147" s="279">
        <v>43241</v>
      </c>
      <c r="B147" s="231" t="s">
        <v>357</v>
      </c>
      <c r="C147" s="221" t="s">
        <v>458</v>
      </c>
      <c r="D147" s="287" t="s">
        <v>460</v>
      </c>
      <c r="E147" s="221"/>
      <c r="F147" s="222">
        <v>126.5</v>
      </c>
      <c r="G147" s="223">
        <f t="shared" si="2"/>
        <v>2699160.3999999799</v>
      </c>
      <c r="H147" s="245" t="s">
        <v>153</v>
      </c>
      <c r="I147" s="285">
        <v>5</v>
      </c>
      <c r="J147" s="279">
        <v>43241</v>
      </c>
    </row>
    <row r="148" spans="1:10">
      <c r="A148" s="279">
        <v>43241</v>
      </c>
      <c r="B148" s="231" t="s">
        <v>357</v>
      </c>
      <c r="C148" s="221" t="s">
        <v>458</v>
      </c>
      <c r="D148" s="287" t="s">
        <v>461</v>
      </c>
      <c r="E148" s="221"/>
      <c r="F148" s="222">
        <v>287.5</v>
      </c>
      <c r="G148" s="223">
        <f t="shared" si="2"/>
        <v>2698872.8999999799</v>
      </c>
      <c r="H148" s="245" t="s">
        <v>153</v>
      </c>
      <c r="I148" s="285">
        <v>5</v>
      </c>
      <c r="J148" s="279">
        <v>43241</v>
      </c>
    </row>
    <row r="149" spans="1:10">
      <c r="A149" s="279">
        <v>43241</v>
      </c>
      <c r="B149" s="231" t="s">
        <v>357</v>
      </c>
      <c r="C149" s="221" t="s">
        <v>458</v>
      </c>
      <c r="D149" s="287" t="s">
        <v>462</v>
      </c>
      <c r="E149" s="221"/>
      <c r="F149" s="222">
        <v>143.75</v>
      </c>
      <c r="G149" s="223">
        <f t="shared" si="2"/>
        <v>2698729.1499999799</v>
      </c>
      <c r="H149" s="245" t="s">
        <v>153</v>
      </c>
      <c r="I149" s="285">
        <v>5</v>
      </c>
      <c r="J149" s="279">
        <v>43241</v>
      </c>
    </row>
    <row r="150" spans="1:10">
      <c r="A150" s="279">
        <v>43241</v>
      </c>
      <c r="B150" s="231" t="s">
        <v>357</v>
      </c>
      <c r="C150" s="221" t="s">
        <v>458</v>
      </c>
      <c r="D150" s="287" t="s">
        <v>463</v>
      </c>
      <c r="E150" s="221"/>
      <c r="F150" s="222">
        <v>618.5</v>
      </c>
      <c r="G150" s="223">
        <f t="shared" si="2"/>
        <v>2698110.6499999799</v>
      </c>
      <c r="H150" s="245" t="s">
        <v>153</v>
      </c>
      <c r="I150" s="285">
        <v>5</v>
      </c>
      <c r="J150" s="279">
        <v>43241</v>
      </c>
    </row>
    <row r="151" spans="1:10">
      <c r="A151" s="279">
        <v>43241</v>
      </c>
      <c r="B151" s="231" t="s">
        <v>357</v>
      </c>
      <c r="C151" s="221" t="s">
        <v>458</v>
      </c>
      <c r="D151" s="287" t="s">
        <v>464</v>
      </c>
      <c r="E151" s="221"/>
      <c r="F151" s="222">
        <v>368.76</v>
      </c>
      <c r="G151" s="223">
        <f t="shared" si="2"/>
        <v>2697741.8899999801</v>
      </c>
      <c r="H151" s="245" t="s">
        <v>153</v>
      </c>
      <c r="I151" s="285">
        <v>5</v>
      </c>
      <c r="J151" s="279">
        <v>43241</v>
      </c>
    </row>
    <row r="152" spans="1:10">
      <c r="A152" s="279">
        <v>43241</v>
      </c>
      <c r="B152" s="231" t="s">
        <v>357</v>
      </c>
      <c r="C152" s="221" t="s">
        <v>458</v>
      </c>
      <c r="D152" s="287" t="s">
        <v>465</v>
      </c>
      <c r="E152" s="221"/>
      <c r="F152" s="222">
        <v>368.76</v>
      </c>
      <c r="G152" s="223">
        <f t="shared" si="2"/>
        <v>2697373.1299999803</v>
      </c>
      <c r="H152" s="245" t="s">
        <v>153</v>
      </c>
      <c r="I152" s="285">
        <v>5</v>
      </c>
      <c r="J152" s="279">
        <v>43241</v>
      </c>
    </row>
    <row r="153" spans="1:10">
      <c r="A153" s="279">
        <v>43241</v>
      </c>
      <c r="B153" s="231" t="s">
        <v>357</v>
      </c>
      <c r="C153" s="221" t="s">
        <v>458</v>
      </c>
      <c r="D153" s="287" t="s">
        <v>466</v>
      </c>
      <c r="E153" s="221"/>
      <c r="F153" s="222">
        <v>143.75</v>
      </c>
      <c r="G153" s="223">
        <f t="shared" si="2"/>
        <v>2697229.3799999803</v>
      </c>
      <c r="H153" s="245" t="s">
        <v>153</v>
      </c>
      <c r="I153" s="285">
        <v>5</v>
      </c>
      <c r="J153" s="279">
        <v>43241</v>
      </c>
    </row>
    <row r="154" spans="1:10">
      <c r="A154" s="279">
        <v>43241</v>
      </c>
      <c r="B154" s="231" t="s">
        <v>357</v>
      </c>
      <c r="C154" s="221" t="s">
        <v>458</v>
      </c>
      <c r="D154" s="287" t="s">
        <v>467</v>
      </c>
      <c r="E154" s="221"/>
      <c r="F154" s="222">
        <v>287.5</v>
      </c>
      <c r="G154" s="223">
        <f t="shared" si="2"/>
        <v>2696941.8799999803</v>
      </c>
      <c r="H154" s="245" t="s">
        <v>153</v>
      </c>
      <c r="I154" s="285">
        <v>5</v>
      </c>
      <c r="J154" s="279">
        <v>43241</v>
      </c>
    </row>
    <row r="155" spans="1:10">
      <c r="A155" s="279">
        <v>43241</v>
      </c>
      <c r="B155" s="231" t="s">
        <v>357</v>
      </c>
      <c r="C155" s="221" t="s">
        <v>458</v>
      </c>
      <c r="D155" s="287" t="s">
        <v>468</v>
      </c>
      <c r="E155" s="221"/>
      <c r="F155" s="222">
        <v>368.75</v>
      </c>
      <c r="G155" s="223">
        <f t="shared" si="2"/>
        <v>2696573.1299999803</v>
      </c>
      <c r="H155" s="245" t="s">
        <v>153</v>
      </c>
      <c r="I155" s="285">
        <v>5</v>
      </c>
      <c r="J155" s="279">
        <v>43241</v>
      </c>
    </row>
    <row r="156" spans="1:10">
      <c r="A156" s="279">
        <v>43241</v>
      </c>
      <c r="B156" s="231" t="s">
        <v>357</v>
      </c>
      <c r="C156" s="221" t="s">
        <v>458</v>
      </c>
      <c r="D156" s="287" t="s">
        <v>469</v>
      </c>
      <c r="E156" s="221"/>
      <c r="F156" s="222">
        <v>449.75</v>
      </c>
      <c r="G156" s="223">
        <f t="shared" si="2"/>
        <v>2696123.3799999803</v>
      </c>
      <c r="H156" s="245" t="s">
        <v>153</v>
      </c>
      <c r="I156" s="285">
        <v>5</v>
      </c>
      <c r="J156" s="279">
        <v>43241</v>
      </c>
    </row>
    <row r="157" spans="1:10">
      <c r="A157" s="279">
        <v>43241</v>
      </c>
      <c r="B157" s="231" t="s">
        <v>357</v>
      </c>
      <c r="C157" s="221" t="s">
        <v>470</v>
      </c>
      <c r="D157" s="287" t="s">
        <v>471</v>
      </c>
      <c r="E157" s="221"/>
      <c r="F157" s="222">
        <v>230</v>
      </c>
      <c r="G157" s="223">
        <f t="shared" si="2"/>
        <v>2695893.3799999803</v>
      </c>
      <c r="H157" s="245" t="s">
        <v>153</v>
      </c>
      <c r="I157" s="285">
        <v>5</v>
      </c>
      <c r="J157" s="279">
        <v>43241</v>
      </c>
    </row>
    <row r="158" spans="1:10">
      <c r="A158" s="279">
        <v>43241</v>
      </c>
      <c r="B158" s="231" t="s">
        <v>357</v>
      </c>
      <c r="C158" s="221" t="s">
        <v>470</v>
      </c>
      <c r="D158" s="287" t="s">
        <v>472</v>
      </c>
      <c r="E158" s="221"/>
      <c r="F158" s="222">
        <v>143.75</v>
      </c>
      <c r="G158" s="223">
        <f t="shared" si="2"/>
        <v>2695749.6299999803</v>
      </c>
      <c r="H158" s="245" t="s">
        <v>153</v>
      </c>
      <c r="I158" s="285">
        <v>5</v>
      </c>
      <c r="J158" s="279">
        <v>43241</v>
      </c>
    </row>
    <row r="159" spans="1:10">
      <c r="A159" s="279">
        <v>43241</v>
      </c>
      <c r="B159" s="231" t="s">
        <v>357</v>
      </c>
      <c r="C159" s="221" t="s">
        <v>285</v>
      </c>
      <c r="D159" s="287" t="s">
        <v>473</v>
      </c>
      <c r="E159" s="221"/>
      <c r="F159" s="222">
        <v>126.5</v>
      </c>
      <c r="G159" s="223">
        <f t="shared" si="2"/>
        <v>2695623.1299999803</v>
      </c>
      <c r="H159" s="245" t="s">
        <v>153</v>
      </c>
      <c r="I159" s="285">
        <v>5</v>
      </c>
      <c r="J159" s="279">
        <v>43241</v>
      </c>
    </row>
    <row r="160" spans="1:10">
      <c r="A160" s="279">
        <v>43241</v>
      </c>
      <c r="B160" s="231" t="s">
        <v>357</v>
      </c>
      <c r="C160" s="221" t="s">
        <v>285</v>
      </c>
      <c r="D160" s="287" t="s">
        <v>474</v>
      </c>
      <c r="E160" s="221"/>
      <c r="F160" s="222">
        <v>379.5</v>
      </c>
      <c r="G160" s="223">
        <f t="shared" si="2"/>
        <v>2695243.6299999803</v>
      </c>
      <c r="H160" s="245" t="s">
        <v>153</v>
      </c>
      <c r="I160" s="285">
        <v>5</v>
      </c>
      <c r="J160" s="279">
        <v>43241</v>
      </c>
    </row>
    <row r="161" spans="1:10">
      <c r="A161" s="279">
        <v>43241</v>
      </c>
      <c r="B161" s="231" t="s">
        <v>357</v>
      </c>
      <c r="C161" s="221" t="s">
        <v>285</v>
      </c>
      <c r="D161" s="287" t="s">
        <v>475</v>
      </c>
      <c r="E161" s="221"/>
      <c r="F161" s="222">
        <v>126.5</v>
      </c>
      <c r="G161" s="223">
        <f t="shared" si="2"/>
        <v>2695117.1299999803</v>
      </c>
      <c r="H161" s="245" t="s">
        <v>153</v>
      </c>
      <c r="I161" s="285">
        <v>5</v>
      </c>
      <c r="J161" s="279">
        <v>43241</v>
      </c>
    </row>
    <row r="162" spans="1:10">
      <c r="A162" s="279">
        <v>43241</v>
      </c>
      <c r="B162" s="231" t="s">
        <v>357</v>
      </c>
      <c r="C162" s="221" t="s">
        <v>443</v>
      </c>
      <c r="D162" s="287" t="s">
        <v>476</v>
      </c>
      <c r="E162" s="221"/>
      <c r="F162" s="222">
        <v>626.75</v>
      </c>
      <c r="G162" s="223">
        <f t="shared" si="2"/>
        <v>2694490.3799999803</v>
      </c>
      <c r="H162" s="245" t="s">
        <v>153</v>
      </c>
      <c r="I162" s="285">
        <v>5</v>
      </c>
      <c r="J162" s="279">
        <v>43241</v>
      </c>
    </row>
    <row r="163" spans="1:10">
      <c r="A163" s="279">
        <v>43241</v>
      </c>
      <c r="B163" s="231" t="s">
        <v>357</v>
      </c>
      <c r="C163" s="221" t="s">
        <v>443</v>
      </c>
      <c r="D163" s="287" t="s">
        <v>477</v>
      </c>
      <c r="E163" s="221"/>
      <c r="F163" s="222">
        <v>592.25</v>
      </c>
      <c r="G163" s="223">
        <f t="shared" si="2"/>
        <v>2693898.1299999803</v>
      </c>
      <c r="H163" s="245" t="s">
        <v>153</v>
      </c>
      <c r="I163" s="285">
        <v>5</v>
      </c>
      <c r="J163" s="279">
        <v>43241</v>
      </c>
    </row>
    <row r="164" spans="1:10">
      <c r="A164" s="279">
        <v>43241</v>
      </c>
      <c r="B164" s="231" t="s">
        <v>357</v>
      </c>
      <c r="C164" s="221" t="s">
        <v>443</v>
      </c>
      <c r="D164" s="287" t="s">
        <v>478</v>
      </c>
      <c r="E164" s="222"/>
      <c r="F164" s="222">
        <v>833.75</v>
      </c>
      <c r="G164" s="223">
        <f t="shared" si="2"/>
        <v>2693064.3799999803</v>
      </c>
      <c r="H164" s="245" t="s">
        <v>153</v>
      </c>
      <c r="I164" s="285">
        <v>5</v>
      </c>
      <c r="J164" s="279">
        <v>43241</v>
      </c>
    </row>
    <row r="165" spans="1:10">
      <c r="A165" s="279">
        <v>43241</v>
      </c>
      <c r="B165" s="231" t="s">
        <v>357</v>
      </c>
      <c r="C165" s="221" t="s">
        <v>443</v>
      </c>
      <c r="D165" s="287" t="s">
        <v>479</v>
      </c>
      <c r="E165" s="221"/>
      <c r="F165" s="222">
        <v>270.25</v>
      </c>
      <c r="G165" s="223">
        <f t="shared" si="2"/>
        <v>2692794.1299999803</v>
      </c>
      <c r="H165" s="245" t="s">
        <v>153</v>
      </c>
      <c r="I165" s="285">
        <v>5</v>
      </c>
      <c r="J165" s="279">
        <v>43241</v>
      </c>
    </row>
    <row r="166" spans="1:10">
      <c r="A166" s="279">
        <v>43241</v>
      </c>
      <c r="B166" s="231" t="s">
        <v>357</v>
      </c>
      <c r="C166" s="221" t="s">
        <v>480</v>
      </c>
      <c r="D166" s="287" t="s">
        <v>481</v>
      </c>
      <c r="F166" s="236">
        <v>126.5</v>
      </c>
      <c r="G166" s="223">
        <f t="shared" si="2"/>
        <v>2692667.6299999803</v>
      </c>
      <c r="H166" s="245" t="s">
        <v>153</v>
      </c>
      <c r="I166" s="285">
        <v>5</v>
      </c>
      <c r="J166" s="279">
        <v>43241</v>
      </c>
    </row>
    <row r="167" spans="1:10">
      <c r="A167" s="279">
        <v>43241</v>
      </c>
      <c r="B167" s="231" t="s">
        <v>357</v>
      </c>
      <c r="C167" s="221" t="s">
        <v>480</v>
      </c>
      <c r="D167" s="287" t="s">
        <v>482</v>
      </c>
      <c r="F167" s="236">
        <v>126.5</v>
      </c>
      <c r="G167" s="223">
        <f t="shared" si="2"/>
        <v>2692541.1299999803</v>
      </c>
      <c r="H167" s="245" t="s">
        <v>153</v>
      </c>
      <c r="I167" s="285">
        <v>5</v>
      </c>
      <c r="J167" s="279">
        <v>43241</v>
      </c>
    </row>
    <row r="168" spans="1:10">
      <c r="A168" s="279">
        <v>43241</v>
      </c>
      <c r="B168" s="231" t="s">
        <v>357</v>
      </c>
      <c r="C168" s="221" t="s">
        <v>480</v>
      </c>
      <c r="D168" s="287" t="s">
        <v>483</v>
      </c>
      <c r="F168" s="236">
        <v>143.75</v>
      </c>
      <c r="G168" s="223">
        <f t="shared" si="2"/>
        <v>2692397.3799999803</v>
      </c>
      <c r="H168" s="245" t="s">
        <v>153</v>
      </c>
      <c r="I168" s="285">
        <v>5</v>
      </c>
      <c r="J168" s="279">
        <v>43241</v>
      </c>
    </row>
    <row r="169" spans="1:10">
      <c r="A169" s="279">
        <v>43241</v>
      </c>
      <c r="B169" s="231" t="s">
        <v>357</v>
      </c>
      <c r="C169" s="221" t="s">
        <v>285</v>
      </c>
      <c r="D169" s="287" t="s">
        <v>484</v>
      </c>
      <c r="F169" s="236">
        <v>143.75</v>
      </c>
      <c r="G169" s="223">
        <f t="shared" si="2"/>
        <v>2692253.6299999803</v>
      </c>
      <c r="H169" s="245" t="s">
        <v>153</v>
      </c>
      <c r="I169" s="285">
        <v>5</v>
      </c>
      <c r="J169" s="279">
        <v>43241</v>
      </c>
    </row>
    <row r="170" spans="1:10">
      <c r="A170" s="279">
        <v>43241</v>
      </c>
      <c r="B170" s="231" t="s">
        <v>357</v>
      </c>
      <c r="C170" s="221" t="s">
        <v>285</v>
      </c>
      <c r="D170" s="287" t="s">
        <v>485</v>
      </c>
      <c r="F170" s="236">
        <v>253</v>
      </c>
      <c r="G170" s="223">
        <f t="shared" si="2"/>
        <v>2692000.6299999803</v>
      </c>
      <c r="H170" s="245" t="s">
        <v>153</v>
      </c>
      <c r="I170" s="285">
        <v>5</v>
      </c>
      <c r="J170" s="279">
        <v>43241</v>
      </c>
    </row>
    <row r="171" spans="1:10">
      <c r="A171" s="279">
        <v>43241</v>
      </c>
      <c r="B171" s="231" t="s">
        <v>357</v>
      </c>
      <c r="C171" s="221" t="s">
        <v>443</v>
      </c>
      <c r="D171" s="287" t="s">
        <v>486</v>
      </c>
      <c r="F171" s="236">
        <v>226.75</v>
      </c>
      <c r="G171" s="223">
        <f t="shared" si="2"/>
        <v>2691773.8799999803</v>
      </c>
      <c r="H171" s="245" t="s">
        <v>153</v>
      </c>
      <c r="I171" s="285">
        <v>5</v>
      </c>
      <c r="J171" s="279">
        <v>43241</v>
      </c>
    </row>
    <row r="172" spans="1:10">
      <c r="A172" s="279">
        <v>43241</v>
      </c>
      <c r="B172" s="231" t="s">
        <v>357</v>
      </c>
      <c r="C172" s="221" t="s">
        <v>206</v>
      </c>
      <c r="D172" s="287" t="s">
        <v>487</v>
      </c>
      <c r="F172" s="236">
        <v>1392.65</v>
      </c>
      <c r="G172" s="223">
        <f t="shared" si="2"/>
        <v>2690381.2299999804</v>
      </c>
      <c r="H172" s="245" t="s">
        <v>153</v>
      </c>
      <c r="I172" s="285">
        <v>5</v>
      </c>
      <c r="J172" s="279">
        <v>43241</v>
      </c>
    </row>
    <row r="173" spans="1:10">
      <c r="A173" s="279">
        <v>43241</v>
      </c>
      <c r="B173" s="231" t="s">
        <v>357</v>
      </c>
      <c r="C173" s="221" t="s">
        <v>206</v>
      </c>
      <c r="D173" s="287" t="s">
        <v>488</v>
      </c>
      <c r="E173" s="236"/>
      <c r="F173" s="236">
        <v>655.5</v>
      </c>
      <c r="G173" s="223">
        <f t="shared" si="2"/>
        <v>2689725.7299999804</v>
      </c>
      <c r="H173" s="245" t="s">
        <v>153</v>
      </c>
      <c r="I173" s="285">
        <v>5</v>
      </c>
      <c r="J173" s="279">
        <v>43241</v>
      </c>
    </row>
    <row r="174" spans="1:10">
      <c r="A174" s="279">
        <v>43241</v>
      </c>
      <c r="B174" s="231" t="s">
        <v>357</v>
      </c>
      <c r="C174" s="221" t="s">
        <v>206</v>
      </c>
      <c r="D174" s="287" t="s">
        <v>489</v>
      </c>
      <c r="F174" s="236">
        <v>1317.9</v>
      </c>
      <c r="G174" s="223">
        <f t="shared" si="2"/>
        <v>2688407.8299999805</v>
      </c>
      <c r="H174" s="245" t="s">
        <v>153</v>
      </c>
      <c r="I174" s="285">
        <v>5</v>
      </c>
      <c r="J174" s="279">
        <v>43241</v>
      </c>
    </row>
    <row r="175" spans="1:10">
      <c r="A175" s="279">
        <v>43241</v>
      </c>
      <c r="B175" s="231" t="s">
        <v>357</v>
      </c>
      <c r="C175" s="221" t="s">
        <v>206</v>
      </c>
      <c r="D175" s="287" t="s">
        <v>490</v>
      </c>
      <c r="F175" s="236">
        <v>621</v>
      </c>
      <c r="G175" s="223">
        <f t="shared" si="2"/>
        <v>2687786.8299999805</v>
      </c>
      <c r="H175" s="245" t="s">
        <v>153</v>
      </c>
      <c r="I175" s="285">
        <v>5</v>
      </c>
      <c r="J175" s="279">
        <v>43241</v>
      </c>
    </row>
    <row r="176" spans="1:10">
      <c r="A176" s="279">
        <v>43241</v>
      </c>
      <c r="B176" s="231" t="s">
        <v>357</v>
      </c>
      <c r="C176" s="221" t="s">
        <v>443</v>
      </c>
      <c r="D176" s="287" t="s">
        <v>491</v>
      </c>
      <c r="F176" s="236">
        <v>339.25</v>
      </c>
      <c r="G176" s="223">
        <f t="shared" si="2"/>
        <v>2687447.5799999805</v>
      </c>
      <c r="H176" s="245" t="s">
        <v>153</v>
      </c>
      <c r="I176" s="285">
        <v>5</v>
      </c>
      <c r="J176" s="279">
        <v>43241</v>
      </c>
    </row>
    <row r="177" spans="1:10">
      <c r="A177" s="279">
        <v>43241</v>
      </c>
      <c r="B177" s="231" t="s">
        <v>357</v>
      </c>
      <c r="C177" s="221" t="s">
        <v>443</v>
      </c>
      <c r="D177" s="287" t="s">
        <v>492</v>
      </c>
      <c r="F177" s="236">
        <v>870</v>
      </c>
      <c r="G177" s="223">
        <f t="shared" si="2"/>
        <v>2686577.5799999805</v>
      </c>
      <c r="H177" s="245" t="s">
        <v>153</v>
      </c>
      <c r="I177" s="285">
        <v>5</v>
      </c>
      <c r="J177" s="279">
        <v>43241</v>
      </c>
    </row>
    <row r="178" spans="1:10">
      <c r="A178" s="279">
        <v>43241</v>
      </c>
      <c r="B178" s="231" t="s">
        <v>357</v>
      </c>
      <c r="C178" s="221" t="s">
        <v>247</v>
      </c>
      <c r="D178" s="287" t="s">
        <v>493</v>
      </c>
      <c r="F178" s="236">
        <v>1001.65</v>
      </c>
      <c r="G178" s="223">
        <f t="shared" si="2"/>
        <v>2685575.9299999806</v>
      </c>
      <c r="H178" s="245" t="s">
        <v>153</v>
      </c>
      <c r="I178" s="285">
        <v>5</v>
      </c>
      <c r="J178" s="279">
        <v>43241</v>
      </c>
    </row>
    <row r="179" spans="1:10">
      <c r="A179" s="279">
        <v>43241</v>
      </c>
      <c r="B179" s="231" t="s">
        <v>357</v>
      </c>
      <c r="C179" s="221" t="s">
        <v>247</v>
      </c>
      <c r="D179" s="287" t="s">
        <v>494</v>
      </c>
      <c r="F179" s="236">
        <v>1001.65</v>
      </c>
      <c r="G179" s="223">
        <f t="shared" si="2"/>
        <v>2684574.2799999807</v>
      </c>
      <c r="H179" s="245" t="s">
        <v>153</v>
      </c>
      <c r="I179" s="285">
        <v>5</v>
      </c>
      <c r="J179" s="279">
        <v>43241</v>
      </c>
    </row>
    <row r="180" spans="1:10">
      <c r="A180" s="279">
        <v>43241</v>
      </c>
      <c r="B180" s="231" t="s">
        <v>357</v>
      </c>
      <c r="C180" s="221" t="s">
        <v>247</v>
      </c>
      <c r="D180" s="287" t="s">
        <v>495</v>
      </c>
      <c r="F180" s="236">
        <v>1001.65</v>
      </c>
      <c r="G180" s="223">
        <f t="shared" si="2"/>
        <v>2683572.6299999808</v>
      </c>
      <c r="H180" s="245" t="s">
        <v>153</v>
      </c>
      <c r="I180" s="285">
        <v>5</v>
      </c>
      <c r="J180" s="279">
        <v>43241</v>
      </c>
    </row>
    <row r="181" spans="1:10">
      <c r="A181" s="279">
        <v>43241</v>
      </c>
      <c r="B181" s="231" t="s">
        <v>357</v>
      </c>
      <c r="C181" s="221" t="s">
        <v>247</v>
      </c>
      <c r="D181" s="287" t="s">
        <v>496</v>
      </c>
      <c r="F181" s="236">
        <v>1001.65</v>
      </c>
      <c r="G181" s="223">
        <f t="shared" si="2"/>
        <v>2682570.9799999809</v>
      </c>
      <c r="H181" s="245" t="s">
        <v>153</v>
      </c>
      <c r="I181" s="285">
        <v>5</v>
      </c>
      <c r="J181" s="279">
        <v>43241</v>
      </c>
    </row>
    <row r="182" spans="1:10">
      <c r="A182" s="279">
        <v>43241</v>
      </c>
      <c r="B182" s="231" t="s">
        <v>357</v>
      </c>
      <c r="C182" s="221" t="s">
        <v>440</v>
      </c>
      <c r="D182" s="287" t="s">
        <v>497</v>
      </c>
      <c r="F182" s="236">
        <v>230</v>
      </c>
      <c r="G182" s="223">
        <f t="shared" si="2"/>
        <v>2682340.9799999809</v>
      </c>
      <c r="H182" s="245" t="s">
        <v>153</v>
      </c>
      <c r="I182" s="285">
        <v>5</v>
      </c>
      <c r="J182" s="279">
        <v>43241</v>
      </c>
    </row>
    <row r="183" spans="1:10">
      <c r="A183" s="279">
        <v>43241</v>
      </c>
      <c r="B183" s="231" t="s">
        <v>357</v>
      </c>
      <c r="C183" s="221" t="s">
        <v>440</v>
      </c>
      <c r="D183" s="287" t="s">
        <v>498</v>
      </c>
      <c r="F183" s="236">
        <v>816.5</v>
      </c>
      <c r="G183" s="223">
        <f t="shared" si="2"/>
        <v>2681524.4799999809</v>
      </c>
      <c r="H183" s="245" t="s">
        <v>153</v>
      </c>
      <c r="I183" s="285">
        <v>5</v>
      </c>
      <c r="J183" s="279">
        <v>43241</v>
      </c>
    </row>
    <row r="184" spans="1:10">
      <c r="A184" s="279">
        <v>43241</v>
      </c>
      <c r="B184" s="231" t="s">
        <v>357</v>
      </c>
      <c r="C184" s="221" t="s">
        <v>440</v>
      </c>
      <c r="D184" s="287" t="s">
        <v>499</v>
      </c>
      <c r="F184" s="236">
        <v>230</v>
      </c>
      <c r="G184" s="223">
        <f t="shared" si="2"/>
        <v>2681294.4799999809</v>
      </c>
      <c r="H184" s="245" t="s">
        <v>153</v>
      </c>
      <c r="I184" s="285">
        <v>5</v>
      </c>
      <c r="J184" s="279">
        <v>43241</v>
      </c>
    </row>
    <row r="185" spans="1:10">
      <c r="A185" s="279">
        <v>43241</v>
      </c>
      <c r="B185" s="231" t="s">
        <v>357</v>
      </c>
      <c r="C185" s="221" t="s">
        <v>440</v>
      </c>
      <c r="D185" s="287" t="s">
        <v>500</v>
      </c>
      <c r="F185" s="236">
        <v>230</v>
      </c>
      <c r="G185" s="223">
        <f t="shared" si="2"/>
        <v>2681064.4799999809</v>
      </c>
      <c r="H185" s="284" t="s">
        <v>153</v>
      </c>
      <c r="I185" s="285">
        <v>5</v>
      </c>
      <c r="J185" s="279">
        <v>43241</v>
      </c>
    </row>
    <row r="186" spans="1:10">
      <c r="A186" s="279">
        <v>43241</v>
      </c>
      <c r="B186" s="231" t="s">
        <v>357</v>
      </c>
      <c r="C186" s="221" t="s">
        <v>501</v>
      </c>
      <c r="D186" s="287" t="s">
        <v>502</v>
      </c>
      <c r="F186" s="236">
        <v>230</v>
      </c>
      <c r="G186" s="223">
        <f t="shared" si="2"/>
        <v>2680834.4799999809</v>
      </c>
      <c r="H186" s="284" t="s">
        <v>153</v>
      </c>
      <c r="I186" s="285">
        <v>5</v>
      </c>
      <c r="J186" s="279">
        <v>43241</v>
      </c>
    </row>
    <row r="187" spans="1:10">
      <c r="A187" s="279">
        <v>43241</v>
      </c>
      <c r="B187" s="231" t="s">
        <v>357</v>
      </c>
      <c r="C187" s="221" t="s">
        <v>501</v>
      </c>
      <c r="D187" s="287" t="s">
        <v>503</v>
      </c>
      <c r="F187" s="236">
        <v>230</v>
      </c>
      <c r="G187" s="223">
        <f t="shared" si="2"/>
        <v>2680604.4799999809</v>
      </c>
      <c r="H187" s="245" t="s">
        <v>153</v>
      </c>
      <c r="I187" s="285">
        <v>5</v>
      </c>
      <c r="J187" s="279">
        <v>43241</v>
      </c>
    </row>
    <row r="188" spans="1:10">
      <c r="A188" s="279">
        <v>43241</v>
      </c>
      <c r="B188" s="231" t="s">
        <v>357</v>
      </c>
      <c r="C188" s="221" t="s">
        <v>501</v>
      </c>
      <c r="D188" s="287" t="s">
        <v>504</v>
      </c>
      <c r="F188" s="236">
        <v>230</v>
      </c>
      <c r="G188" s="223">
        <f t="shared" si="2"/>
        <v>2680374.4799999809</v>
      </c>
      <c r="H188" s="245" t="s">
        <v>153</v>
      </c>
      <c r="I188" s="285">
        <v>5</v>
      </c>
      <c r="J188" s="279">
        <v>43241</v>
      </c>
    </row>
    <row r="189" spans="1:10">
      <c r="A189" s="279">
        <v>43241</v>
      </c>
      <c r="B189" s="231" t="s">
        <v>357</v>
      </c>
      <c r="C189" s="221" t="s">
        <v>505</v>
      </c>
      <c r="D189" s="287" t="s">
        <v>506</v>
      </c>
      <c r="F189" s="236">
        <v>1471.65</v>
      </c>
      <c r="G189" s="223">
        <f t="shared" si="2"/>
        <v>2678902.829999981</v>
      </c>
      <c r="H189" s="245" t="s">
        <v>153</v>
      </c>
      <c r="I189" s="285">
        <v>5</v>
      </c>
      <c r="J189" s="279">
        <v>43241</v>
      </c>
    </row>
    <row r="190" spans="1:10">
      <c r="A190" s="279">
        <v>43241</v>
      </c>
      <c r="B190" s="231" t="s">
        <v>357</v>
      </c>
      <c r="C190" s="221" t="s">
        <v>505</v>
      </c>
      <c r="D190" s="287" t="s">
        <v>507</v>
      </c>
      <c r="E190" s="236"/>
      <c r="F190" s="236">
        <v>771.65</v>
      </c>
      <c r="G190" s="223">
        <f t="shared" si="2"/>
        <v>2678131.1799999811</v>
      </c>
      <c r="H190" s="245" t="s">
        <v>153</v>
      </c>
      <c r="I190" s="285">
        <v>5</v>
      </c>
      <c r="J190" s="279">
        <v>43241</v>
      </c>
    </row>
    <row r="191" spans="1:10">
      <c r="A191" s="279">
        <v>43241</v>
      </c>
      <c r="B191" s="231" t="s">
        <v>357</v>
      </c>
      <c r="C191" s="221" t="s">
        <v>505</v>
      </c>
      <c r="D191" s="287" t="s">
        <v>508</v>
      </c>
      <c r="F191" s="236">
        <v>630</v>
      </c>
      <c r="G191" s="223">
        <f t="shared" si="2"/>
        <v>2677501.1799999811</v>
      </c>
      <c r="H191" s="245" t="s">
        <v>153</v>
      </c>
      <c r="I191" s="285">
        <v>5</v>
      </c>
      <c r="J191" s="279">
        <v>43241</v>
      </c>
    </row>
    <row r="192" spans="1:10">
      <c r="A192" s="279">
        <v>43241</v>
      </c>
      <c r="B192" s="231" t="s">
        <v>357</v>
      </c>
      <c r="C192" s="221" t="s">
        <v>470</v>
      </c>
      <c r="D192" s="287" t="s">
        <v>508</v>
      </c>
      <c r="F192" s="236">
        <v>230</v>
      </c>
      <c r="G192" s="223">
        <f t="shared" si="2"/>
        <v>2677271.1799999811</v>
      </c>
      <c r="H192" s="245" t="s">
        <v>153</v>
      </c>
      <c r="I192" s="285">
        <v>5</v>
      </c>
      <c r="J192" s="279">
        <v>43241</v>
      </c>
    </row>
    <row r="193" spans="1:10">
      <c r="A193" s="279">
        <v>43241</v>
      </c>
      <c r="B193" s="231" t="s">
        <v>357</v>
      </c>
      <c r="C193" s="221" t="s">
        <v>470</v>
      </c>
      <c r="D193" s="287" t="s">
        <v>509</v>
      </c>
      <c r="F193" s="236">
        <v>355.75</v>
      </c>
      <c r="G193" s="223">
        <f t="shared" si="2"/>
        <v>2676915.4299999811</v>
      </c>
      <c r="H193" s="245" t="s">
        <v>153</v>
      </c>
      <c r="I193" s="285">
        <v>5</v>
      </c>
      <c r="J193" s="279">
        <v>43241</v>
      </c>
    </row>
    <row r="194" spans="1:10">
      <c r="A194" s="279">
        <v>43241</v>
      </c>
      <c r="B194" s="231" t="s">
        <v>357</v>
      </c>
      <c r="C194" s="221" t="s">
        <v>480</v>
      </c>
      <c r="D194" s="287" t="s">
        <v>510</v>
      </c>
      <c r="F194" s="236">
        <v>126.5</v>
      </c>
      <c r="G194" s="223">
        <f t="shared" si="2"/>
        <v>2676788.9299999811</v>
      </c>
      <c r="H194" s="245" t="s">
        <v>153</v>
      </c>
      <c r="I194" s="285">
        <v>5</v>
      </c>
      <c r="J194" s="279">
        <v>43241</v>
      </c>
    </row>
    <row r="195" spans="1:10">
      <c r="A195" s="279">
        <v>43241</v>
      </c>
      <c r="B195" s="231" t="s">
        <v>357</v>
      </c>
      <c r="C195" s="221" t="s">
        <v>505</v>
      </c>
      <c r="D195" s="287" t="s">
        <v>511</v>
      </c>
      <c r="F195" s="236">
        <v>771.65</v>
      </c>
      <c r="G195" s="223">
        <f t="shared" si="2"/>
        <v>2676017.2799999812</v>
      </c>
      <c r="H195" s="245" t="s">
        <v>153</v>
      </c>
      <c r="I195" s="285">
        <v>5</v>
      </c>
      <c r="J195" s="279">
        <v>43241</v>
      </c>
    </row>
    <row r="196" spans="1:10">
      <c r="A196" s="279">
        <v>43241</v>
      </c>
      <c r="B196" s="231" t="s">
        <v>357</v>
      </c>
      <c r="C196" s="221" t="s">
        <v>505</v>
      </c>
      <c r="D196" s="287" t="s">
        <v>512</v>
      </c>
      <c r="F196" s="236">
        <v>771.65</v>
      </c>
      <c r="G196" s="223">
        <f t="shared" si="2"/>
        <v>2675245.6299999813</v>
      </c>
      <c r="H196" s="245" t="s">
        <v>153</v>
      </c>
      <c r="I196" s="285">
        <v>5</v>
      </c>
      <c r="J196" s="279">
        <v>43241</v>
      </c>
    </row>
    <row r="197" spans="1:10">
      <c r="A197" s="279">
        <v>43241</v>
      </c>
      <c r="B197" s="231" t="s">
        <v>357</v>
      </c>
      <c r="C197" s="221" t="s">
        <v>505</v>
      </c>
      <c r="D197" s="287" t="s">
        <v>513</v>
      </c>
      <c r="F197" s="236">
        <v>1773.3</v>
      </c>
      <c r="G197" s="223">
        <f t="shared" si="2"/>
        <v>2673472.3299999814</v>
      </c>
      <c r="H197" s="245" t="s">
        <v>153</v>
      </c>
      <c r="I197" s="285">
        <v>5</v>
      </c>
      <c r="J197" s="279">
        <v>43241</v>
      </c>
    </row>
    <row r="198" spans="1:10">
      <c r="A198" s="279">
        <v>43241</v>
      </c>
      <c r="B198" s="231" t="s">
        <v>357</v>
      </c>
      <c r="C198" s="221" t="s">
        <v>505</v>
      </c>
      <c r="D198" s="287" t="s">
        <v>514</v>
      </c>
      <c r="F198" s="236">
        <v>126.5</v>
      </c>
      <c r="G198" s="223">
        <f t="shared" si="2"/>
        <v>2673345.8299999814</v>
      </c>
      <c r="H198" s="245" t="s">
        <v>153</v>
      </c>
      <c r="I198" s="285">
        <v>5</v>
      </c>
      <c r="J198" s="279">
        <v>43241</v>
      </c>
    </row>
    <row r="199" spans="1:10">
      <c r="A199" s="279">
        <v>43241</v>
      </c>
      <c r="B199" s="231" t="s">
        <v>357</v>
      </c>
      <c r="C199" s="221" t="s">
        <v>247</v>
      </c>
      <c r="D199" s="287" t="s">
        <v>515</v>
      </c>
      <c r="E199" s="236"/>
      <c r="F199" s="236">
        <v>1001.65</v>
      </c>
      <c r="G199" s="223">
        <f t="shared" si="2"/>
        <v>2672344.1799999815</v>
      </c>
      <c r="H199" s="245" t="s">
        <v>153</v>
      </c>
      <c r="I199" s="285">
        <v>5</v>
      </c>
      <c r="J199" s="279">
        <v>43241</v>
      </c>
    </row>
    <row r="200" spans="1:10">
      <c r="A200" s="279">
        <v>43241</v>
      </c>
      <c r="B200" s="231" t="s">
        <v>357</v>
      </c>
      <c r="C200" s="221" t="s">
        <v>247</v>
      </c>
      <c r="D200" s="287" t="s">
        <v>516</v>
      </c>
      <c r="F200" s="236">
        <v>857.9</v>
      </c>
      <c r="G200" s="223">
        <f t="shared" si="2"/>
        <v>2671486.2799999816</v>
      </c>
      <c r="H200" s="284" t="s">
        <v>153</v>
      </c>
      <c r="I200" s="285">
        <v>5</v>
      </c>
      <c r="J200" s="279">
        <v>43241</v>
      </c>
    </row>
    <row r="201" spans="1:10">
      <c r="A201" s="279">
        <v>43241</v>
      </c>
      <c r="B201" s="231" t="s">
        <v>357</v>
      </c>
      <c r="C201" s="221" t="s">
        <v>247</v>
      </c>
      <c r="D201" s="287" t="s">
        <v>517</v>
      </c>
      <c r="F201" s="236">
        <v>1001.65</v>
      </c>
      <c r="G201" s="223">
        <f t="shared" si="2"/>
        <v>2670484.6299999817</v>
      </c>
      <c r="H201" s="284" t="s">
        <v>153</v>
      </c>
      <c r="I201" s="285">
        <v>5</v>
      </c>
      <c r="J201" s="279">
        <v>43241</v>
      </c>
    </row>
    <row r="202" spans="1:10">
      <c r="A202" s="279">
        <v>43241</v>
      </c>
      <c r="B202" s="231" t="s">
        <v>357</v>
      </c>
      <c r="C202" s="221" t="s">
        <v>322</v>
      </c>
      <c r="D202" s="287" t="s">
        <v>518</v>
      </c>
      <c r="F202" s="236">
        <v>143.75</v>
      </c>
      <c r="G202" s="223">
        <f t="shared" si="2"/>
        <v>2670340.8799999817</v>
      </c>
      <c r="H202" s="245" t="s">
        <v>153</v>
      </c>
      <c r="I202" s="285">
        <v>5</v>
      </c>
      <c r="J202" s="279">
        <v>43241</v>
      </c>
    </row>
    <row r="203" spans="1:10">
      <c r="A203" s="279">
        <v>43241</v>
      </c>
      <c r="B203" s="231" t="s">
        <v>357</v>
      </c>
      <c r="C203" s="221" t="s">
        <v>519</v>
      </c>
      <c r="D203" s="287" t="s">
        <v>520</v>
      </c>
      <c r="F203" s="294">
        <v>771.65</v>
      </c>
      <c r="G203" s="223">
        <f t="shared" si="2"/>
        <v>2669569.2299999818</v>
      </c>
      <c r="H203" s="245" t="s">
        <v>153</v>
      </c>
      <c r="I203" s="285">
        <v>5</v>
      </c>
      <c r="J203" s="279">
        <v>43241</v>
      </c>
    </row>
    <row r="204" spans="1:10">
      <c r="A204" s="279">
        <v>43241</v>
      </c>
      <c r="B204" s="231" t="s">
        <v>357</v>
      </c>
      <c r="C204" s="221" t="s">
        <v>521</v>
      </c>
      <c r="D204" s="287" t="s">
        <v>522</v>
      </c>
      <c r="F204" s="294">
        <v>771.65</v>
      </c>
      <c r="G204" s="223">
        <f t="shared" si="2"/>
        <v>2668797.5799999819</v>
      </c>
      <c r="H204" s="245" t="s">
        <v>153</v>
      </c>
      <c r="I204" s="285">
        <v>5</v>
      </c>
      <c r="J204" s="279">
        <v>43241</v>
      </c>
    </row>
    <row r="205" spans="1:10">
      <c r="A205" s="279">
        <v>43241</v>
      </c>
      <c r="B205" s="231" t="s">
        <v>357</v>
      </c>
      <c r="C205" s="221" t="s">
        <v>247</v>
      </c>
      <c r="D205" s="287" t="s">
        <v>523</v>
      </c>
      <c r="F205" s="294">
        <v>857.9</v>
      </c>
      <c r="G205" s="223">
        <f t="shared" si="2"/>
        <v>2667939.679999982</v>
      </c>
      <c r="H205" s="245" t="s">
        <v>153</v>
      </c>
      <c r="I205" s="285">
        <v>5</v>
      </c>
      <c r="J205" s="279">
        <v>43241</v>
      </c>
    </row>
    <row r="206" spans="1:10">
      <c r="A206" s="279">
        <v>43241</v>
      </c>
      <c r="B206" s="231" t="s">
        <v>357</v>
      </c>
      <c r="C206" s="221" t="s">
        <v>247</v>
      </c>
      <c r="D206" s="287" t="s">
        <v>524</v>
      </c>
      <c r="E206" s="294"/>
      <c r="F206" s="294">
        <v>1001.65</v>
      </c>
      <c r="G206" s="223">
        <f t="shared" si="2"/>
        <v>2666938.0299999821</v>
      </c>
      <c r="H206" s="245" t="s">
        <v>153</v>
      </c>
      <c r="I206" s="285">
        <v>5</v>
      </c>
      <c r="J206" s="279">
        <v>43241</v>
      </c>
    </row>
    <row r="207" spans="1:10">
      <c r="A207" s="279">
        <v>43241</v>
      </c>
      <c r="B207" s="231" t="s">
        <v>357</v>
      </c>
      <c r="C207" s="221" t="s">
        <v>525</v>
      </c>
      <c r="D207" s="287" t="s">
        <v>526</v>
      </c>
      <c r="F207" s="294">
        <v>230</v>
      </c>
      <c r="G207" s="223">
        <f t="shared" si="2"/>
        <v>2666708.0299999821</v>
      </c>
      <c r="H207" s="245" t="s">
        <v>153</v>
      </c>
      <c r="I207" s="285">
        <v>5</v>
      </c>
      <c r="J207" s="279">
        <v>43241</v>
      </c>
    </row>
    <row r="208" spans="1:10">
      <c r="A208" s="279">
        <v>43241</v>
      </c>
      <c r="B208" s="231" t="s">
        <v>357</v>
      </c>
      <c r="C208" s="221" t="s">
        <v>527</v>
      </c>
      <c r="D208" s="287" t="s">
        <v>528</v>
      </c>
      <c r="F208" s="294">
        <v>143.75</v>
      </c>
      <c r="G208" s="223">
        <f t="shared" si="2"/>
        <v>2666564.2799999821</v>
      </c>
      <c r="H208" s="245" t="s">
        <v>153</v>
      </c>
      <c r="I208" s="285">
        <v>5</v>
      </c>
      <c r="J208" s="279">
        <v>43241</v>
      </c>
    </row>
    <row r="209" spans="1:10">
      <c r="A209" s="279">
        <v>43241</v>
      </c>
      <c r="B209" s="231" t="s">
        <v>357</v>
      </c>
      <c r="C209" s="221" t="s">
        <v>527</v>
      </c>
      <c r="D209" s="287" t="s">
        <v>529</v>
      </c>
      <c r="F209" s="294">
        <v>143.75</v>
      </c>
      <c r="G209" s="223">
        <f t="shared" si="2"/>
        <v>2666420.5299999821</v>
      </c>
      <c r="H209" s="245" t="s">
        <v>153</v>
      </c>
      <c r="I209" s="285">
        <v>5</v>
      </c>
      <c r="J209" s="279">
        <v>43241</v>
      </c>
    </row>
    <row r="210" spans="1:10">
      <c r="A210" s="279">
        <v>43241</v>
      </c>
      <c r="B210" s="231" t="s">
        <v>357</v>
      </c>
      <c r="C210" s="221" t="s">
        <v>527</v>
      </c>
      <c r="D210" s="287" t="s">
        <v>530</v>
      </c>
      <c r="E210" s="294"/>
      <c r="F210" s="294">
        <v>143.75</v>
      </c>
      <c r="G210" s="223">
        <f t="shared" ref="G210:G226" si="3">G209+E210-F210</f>
        <v>2666276.7799999821</v>
      </c>
      <c r="H210" s="245" t="s">
        <v>153</v>
      </c>
      <c r="I210" s="285">
        <v>5</v>
      </c>
      <c r="J210" s="279">
        <v>43241</v>
      </c>
    </row>
    <row r="211" spans="1:10">
      <c r="A211" s="279">
        <v>43241</v>
      </c>
      <c r="B211" s="231" t="s">
        <v>357</v>
      </c>
      <c r="C211" s="221" t="s">
        <v>521</v>
      </c>
      <c r="D211" s="287" t="s">
        <v>531</v>
      </c>
      <c r="F211" s="294">
        <v>1541.05</v>
      </c>
      <c r="G211" s="223">
        <f t="shared" si="3"/>
        <v>2664735.7299999823</v>
      </c>
      <c r="H211" s="245" t="s">
        <v>153</v>
      </c>
      <c r="I211" s="285">
        <v>5</v>
      </c>
      <c r="J211" s="279">
        <v>43241</v>
      </c>
    </row>
    <row r="212" spans="1:10">
      <c r="A212" s="279">
        <v>43241</v>
      </c>
      <c r="B212" s="231" t="s">
        <v>357</v>
      </c>
      <c r="C212" s="221" t="s">
        <v>56</v>
      </c>
      <c r="D212" s="287" t="s">
        <v>532</v>
      </c>
      <c r="F212" s="294">
        <v>975.5</v>
      </c>
      <c r="G212" s="223">
        <f t="shared" si="3"/>
        <v>2663760.2299999823</v>
      </c>
      <c r="H212" s="245" t="s">
        <v>153</v>
      </c>
      <c r="I212" s="285">
        <v>5</v>
      </c>
      <c r="J212" s="279">
        <v>43241</v>
      </c>
    </row>
    <row r="213" spans="1:10">
      <c r="A213" s="279">
        <v>43243</v>
      </c>
      <c r="C213" s="221"/>
      <c r="D213" s="287" t="s">
        <v>533</v>
      </c>
      <c r="E213" s="222">
        <v>230</v>
      </c>
      <c r="F213" s="294"/>
      <c r="G213" s="223">
        <f t="shared" si="3"/>
        <v>2663990.2299999823</v>
      </c>
      <c r="H213" s="245" t="s">
        <v>179</v>
      </c>
      <c r="I213" s="285">
        <v>5</v>
      </c>
      <c r="J213" s="279">
        <v>43243</v>
      </c>
    </row>
    <row r="214" spans="1:10">
      <c r="A214" s="279">
        <v>43244</v>
      </c>
      <c r="B214" s="231" t="s">
        <v>357</v>
      </c>
      <c r="C214" s="221" t="s">
        <v>534</v>
      </c>
      <c r="D214" s="287" t="s">
        <v>535</v>
      </c>
      <c r="F214" s="294">
        <v>334.55</v>
      </c>
      <c r="G214" s="223">
        <f t="shared" si="3"/>
        <v>2663655.6799999825</v>
      </c>
      <c r="H214" s="245" t="s">
        <v>153</v>
      </c>
      <c r="I214" s="285">
        <v>5</v>
      </c>
      <c r="J214" s="279">
        <v>43244</v>
      </c>
    </row>
    <row r="215" spans="1:10">
      <c r="A215" s="279">
        <v>43244</v>
      </c>
      <c r="B215" s="231" t="s">
        <v>357</v>
      </c>
      <c r="C215" s="221" t="s">
        <v>191</v>
      </c>
      <c r="D215" s="287" t="s">
        <v>536</v>
      </c>
      <c r="E215" s="294"/>
      <c r="F215" s="294">
        <v>285.5</v>
      </c>
      <c r="G215" s="223">
        <f t="shared" si="3"/>
        <v>2663370.1799999825</v>
      </c>
      <c r="H215" s="245" t="s">
        <v>153</v>
      </c>
      <c r="I215" s="285">
        <v>5</v>
      </c>
      <c r="J215" s="279">
        <v>43244</v>
      </c>
    </row>
    <row r="216" spans="1:10">
      <c r="A216" s="279">
        <v>43244</v>
      </c>
      <c r="B216" s="231" t="s">
        <v>357</v>
      </c>
      <c r="C216" s="221" t="s">
        <v>160</v>
      </c>
      <c r="D216" s="287" t="s">
        <v>537</v>
      </c>
      <c r="F216" s="294">
        <v>155.32</v>
      </c>
      <c r="G216" s="223">
        <f t="shared" si="3"/>
        <v>2663214.8599999826</v>
      </c>
      <c r="H216" s="245" t="s">
        <v>153</v>
      </c>
      <c r="I216" s="285">
        <v>5</v>
      </c>
      <c r="J216" s="279">
        <v>43244</v>
      </c>
    </row>
    <row r="217" spans="1:10">
      <c r="A217" s="279">
        <v>43244</v>
      </c>
      <c r="B217" s="231" t="s">
        <v>357</v>
      </c>
      <c r="C217" s="221" t="s">
        <v>160</v>
      </c>
      <c r="D217" s="287" t="s">
        <v>538</v>
      </c>
      <c r="F217" s="294">
        <v>152</v>
      </c>
      <c r="G217" s="223">
        <f t="shared" si="3"/>
        <v>2663062.8599999826</v>
      </c>
      <c r="H217" s="245" t="s">
        <v>153</v>
      </c>
      <c r="I217" s="285">
        <v>5</v>
      </c>
      <c r="J217" s="279">
        <v>43244</v>
      </c>
    </row>
    <row r="218" spans="1:10">
      <c r="A218" s="279">
        <v>43244</v>
      </c>
      <c r="B218" s="231" t="s">
        <v>357</v>
      </c>
      <c r="C218" s="221" t="s">
        <v>58</v>
      </c>
      <c r="D218" s="287" t="s">
        <v>539</v>
      </c>
      <c r="F218" s="294">
        <v>269</v>
      </c>
      <c r="G218" s="223">
        <f t="shared" si="3"/>
        <v>2662793.8599999826</v>
      </c>
      <c r="H218" s="245" t="s">
        <v>153</v>
      </c>
      <c r="I218" s="285">
        <v>5</v>
      </c>
      <c r="J218" s="279">
        <v>43244</v>
      </c>
    </row>
    <row r="219" spans="1:10">
      <c r="A219" s="279">
        <v>43244</v>
      </c>
      <c r="B219" s="231" t="s">
        <v>357</v>
      </c>
      <c r="C219" s="221" t="s">
        <v>540</v>
      </c>
      <c r="D219" s="287" t="s">
        <v>541</v>
      </c>
      <c r="E219" s="294"/>
      <c r="F219" s="294">
        <v>129</v>
      </c>
      <c r="G219" s="223">
        <f t="shared" si="3"/>
        <v>2662664.8599999826</v>
      </c>
      <c r="H219" s="245" t="s">
        <v>153</v>
      </c>
      <c r="I219" s="285">
        <v>5</v>
      </c>
      <c r="J219" s="279">
        <v>43244</v>
      </c>
    </row>
    <row r="220" spans="1:10">
      <c r="A220" s="279">
        <v>43244</v>
      </c>
      <c r="B220" s="231" t="s">
        <v>357</v>
      </c>
      <c r="C220" s="221" t="s">
        <v>160</v>
      </c>
      <c r="D220" s="287" t="s">
        <v>542</v>
      </c>
      <c r="F220" s="294">
        <v>345.06</v>
      </c>
      <c r="G220" s="223">
        <f t="shared" si="3"/>
        <v>2662319.7999999826</v>
      </c>
      <c r="H220" s="245" t="s">
        <v>153</v>
      </c>
      <c r="I220" s="285">
        <v>5</v>
      </c>
      <c r="J220" s="279">
        <v>43244</v>
      </c>
    </row>
    <row r="221" spans="1:10">
      <c r="A221" s="279">
        <v>43244</v>
      </c>
      <c r="B221" s="231" t="s">
        <v>357</v>
      </c>
      <c r="C221" s="221" t="s">
        <v>58</v>
      </c>
      <c r="D221" s="287" t="s">
        <v>543</v>
      </c>
      <c r="F221" s="294">
        <v>119</v>
      </c>
      <c r="G221" s="223">
        <f t="shared" si="3"/>
        <v>2662200.7999999826</v>
      </c>
      <c r="H221" s="245" t="s">
        <v>153</v>
      </c>
      <c r="I221" s="285">
        <v>5</v>
      </c>
      <c r="J221" s="279">
        <v>43244</v>
      </c>
    </row>
    <row r="222" spans="1:10">
      <c r="A222" s="279">
        <v>43251</v>
      </c>
      <c r="C222" s="283"/>
      <c r="D222" s="283"/>
      <c r="E222" s="294">
        <v>126.5</v>
      </c>
      <c r="F222" s="294"/>
      <c r="G222" s="223">
        <f t="shared" si="3"/>
        <v>2662327.2999999826</v>
      </c>
      <c r="H222" s="245" t="s">
        <v>179</v>
      </c>
      <c r="I222" s="285">
        <v>5</v>
      </c>
      <c r="J222" s="279">
        <v>43251</v>
      </c>
    </row>
    <row r="223" spans="1:10">
      <c r="A223" s="279">
        <v>43251</v>
      </c>
      <c r="B223" s="231" t="s">
        <v>357</v>
      </c>
      <c r="C223" s="283" t="s">
        <v>105</v>
      </c>
      <c r="D223" s="221" t="s">
        <v>544</v>
      </c>
      <c r="E223" s="294"/>
      <c r="F223" s="294">
        <v>550433.99</v>
      </c>
      <c r="G223" s="223">
        <f t="shared" si="3"/>
        <v>2111893.3099999828</v>
      </c>
      <c r="H223" s="234" t="s">
        <v>153</v>
      </c>
      <c r="I223" s="285">
        <v>5</v>
      </c>
      <c r="J223" s="279">
        <v>43251</v>
      </c>
    </row>
    <row r="224" spans="1:10">
      <c r="A224" s="279">
        <v>43251</v>
      </c>
      <c r="B224" s="234" t="s">
        <v>357</v>
      </c>
      <c r="C224" s="284" t="s">
        <v>49</v>
      </c>
      <c r="D224" s="287" t="s">
        <v>23</v>
      </c>
      <c r="F224" s="294">
        <v>5</v>
      </c>
      <c r="G224" s="223">
        <f t="shared" si="3"/>
        <v>2111888.3099999828</v>
      </c>
      <c r="H224" s="288" t="s">
        <v>362</v>
      </c>
      <c r="I224" s="285">
        <v>5</v>
      </c>
      <c r="J224" s="279">
        <v>43251</v>
      </c>
    </row>
    <row r="225" spans="1:10">
      <c r="A225" s="279">
        <v>43251</v>
      </c>
      <c r="B225" s="234" t="s">
        <v>357</v>
      </c>
      <c r="C225" s="288" t="s">
        <v>49</v>
      </c>
      <c r="D225" s="287" t="s">
        <v>25</v>
      </c>
      <c r="F225" s="294">
        <v>0.8</v>
      </c>
      <c r="G225" s="223">
        <f t="shared" si="3"/>
        <v>2111887.509999983</v>
      </c>
      <c r="H225" s="290" t="s">
        <v>363</v>
      </c>
      <c r="I225" s="285">
        <v>5</v>
      </c>
      <c r="J225" s="279">
        <v>43251</v>
      </c>
    </row>
    <row r="226" spans="1:10">
      <c r="A226" s="279">
        <v>43251</v>
      </c>
      <c r="B226" s="234" t="s">
        <v>350</v>
      </c>
      <c r="C226" s="283"/>
      <c r="D226" s="287" t="s">
        <v>33</v>
      </c>
      <c r="E226" s="294">
        <v>23996.3</v>
      </c>
      <c r="G226" s="223">
        <f t="shared" si="3"/>
        <v>2135883.8099999828</v>
      </c>
      <c r="H226" s="234" t="s">
        <v>350</v>
      </c>
      <c r="I226" s="285">
        <v>5</v>
      </c>
      <c r="J226" s="279">
        <v>43251</v>
      </c>
    </row>
    <row r="228" spans="1:10" s="295" customFormat="1">
      <c r="B228" s="240"/>
      <c r="D228" s="295" t="s">
        <v>352</v>
      </c>
      <c r="E228" s="296">
        <f>SUM(E17:E226)</f>
        <v>16662905.819999993</v>
      </c>
      <c r="F228" s="296">
        <f>SUM(F17:F226)</f>
        <v>14527022.010000013</v>
      </c>
    </row>
  </sheetData>
  <protectedRanges>
    <protectedRange sqref="G1 G4" name="Rango843_1_1_3_1"/>
    <protectedRange sqref="A6:A7" name="Rango842_1_1_3_1"/>
    <protectedRange sqref="A8" name="Rango842_1_1_3_1_1"/>
  </protectedRanges>
  <autoFilter ref="A16:I226"/>
  <mergeCells count="6">
    <mergeCell ref="E13:F13"/>
    <mergeCell ref="A1:F1"/>
    <mergeCell ref="A2:F2"/>
    <mergeCell ref="A3:F3"/>
    <mergeCell ref="A6:B6"/>
    <mergeCell ref="A7:B7"/>
  </mergeCells>
  <conditionalFormatting sqref="I17:I226">
    <cfRule type="cellIs" dxfId="78" priority="79" stopIfTrue="1" operator="equal">
      <formula>0</formula>
    </cfRule>
  </conditionalFormatting>
  <conditionalFormatting sqref="D23">
    <cfRule type="cellIs" dxfId="77" priority="78" stopIfTrue="1" operator="equal">
      <formula>"CANCELADO"</formula>
    </cfRule>
  </conditionalFormatting>
  <conditionalFormatting sqref="C23">
    <cfRule type="cellIs" dxfId="76" priority="77" stopIfTrue="1" operator="equal">
      <formula>"CANCELADO"</formula>
    </cfRule>
  </conditionalFormatting>
  <conditionalFormatting sqref="D26">
    <cfRule type="cellIs" dxfId="75" priority="76" stopIfTrue="1" operator="equal">
      <formula>"CANCELADO"</formula>
    </cfRule>
  </conditionalFormatting>
  <conditionalFormatting sqref="C26">
    <cfRule type="cellIs" dxfId="74" priority="75" stopIfTrue="1" operator="equal">
      <formula>"CANCELADO"</formula>
    </cfRule>
  </conditionalFormatting>
  <conditionalFormatting sqref="D29">
    <cfRule type="cellIs" dxfId="73" priority="74" stopIfTrue="1" operator="equal">
      <formula>"CANCELADO"</formula>
    </cfRule>
  </conditionalFormatting>
  <conditionalFormatting sqref="C29">
    <cfRule type="cellIs" dxfId="72" priority="73" stopIfTrue="1" operator="equal">
      <formula>"CANCELADO"</formula>
    </cfRule>
  </conditionalFormatting>
  <conditionalFormatting sqref="D32">
    <cfRule type="cellIs" dxfId="71" priority="72" stopIfTrue="1" operator="equal">
      <formula>"CANCELADO"</formula>
    </cfRule>
  </conditionalFormatting>
  <conditionalFormatting sqref="C32">
    <cfRule type="cellIs" dxfId="70" priority="71" stopIfTrue="1" operator="equal">
      <formula>"CANCELADO"</formula>
    </cfRule>
  </conditionalFormatting>
  <conditionalFormatting sqref="D35">
    <cfRule type="cellIs" dxfId="69" priority="70" stopIfTrue="1" operator="equal">
      <formula>"CANCELADO"</formula>
    </cfRule>
  </conditionalFormatting>
  <conditionalFormatting sqref="C35">
    <cfRule type="cellIs" dxfId="68" priority="69" stopIfTrue="1" operator="equal">
      <formula>"CANCELADO"</formula>
    </cfRule>
  </conditionalFormatting>
  <conditionalFormatting sqref="D38">
    <cfRule type="cellIs" dxfId="67" priority="68" stopIfTrue="1" operator="equal">
      <formula>"CANCELADO"</formula>
    </cfRule>
  </conditionalFormatting>
  <conditionalFormatting sqref="C38">
    <cfRule type="cellIs" dxfId="66" priority="67" stopIfTrue="1" operator="equal">
      <formula>"CANCELADO"</formula>
    </cfRule>
  </conditionalFormatting>
  <conditionalFormatting sqref="D41">
    <cfRule type="cellIs" dxfId="65" priority="66" stopIfTrue="1" operator="equal">
      <formula>"CANCELADO"</formula>
    </cfRule>
  </conditionalFormatting>
  <conditionalFormatting sqref="C41">
    <cfRule type="cellIs" dxfId="64" priority="65" stopIfTrue="1" operator="equal">
      <formula>"CANCELADO"</formula>
    </cfRule>
  </conditionalFormatting>
  <conditionalFormatting sqref="D44">
    <cfRule type="cellIs" dxfId="63" priority="64" stopIfTrue="1" operator="equal">
      <formula>"CANCELADO"</formula>
    </cfRule>
  </conditionalFormatting>
  <conditionalFormatting sqref="C44">
    <cfRule type="cellIs" dxfId="62" priority="63" stopIfTrue="1" operator="equal">
      <formula>"CANCELADO"</formula>
    </cfRule>
  </conditionalFormatting>
  <conditionalFormatting sqref="D47">
    <cfRule type="cellIs" dxfId="61" priority="62" stopIfTrue="1" operator="equal">
      <formula>"CANCELADO"</formula>
    </cfRule>
  </conditionalFormatting>
  <conditionalFormatting sqref="C47">
    <cfRule type="cellIs" dxfId="60" priority="61" stopIfTrue="1" operator="equal">
      <formula>"CANCELADO"</formula>
    </cfRule>
  </conditionalFormatting>
  <conditionalFormatting sqref="D50">
    <cfRule type="cellIs" dxfId="59" priority="60" stopIfTrue="1" operator="equal">
      <formula>"CANCELADO"</formula>
    </cfRule>
  </conditionalFormatting>
  <conditionalFormatting sqref="C50">
    <cfRule type="cellIs" dxfId="58" priority="59" stopIfTrue="1" operator="equal">
      <formula>"CANCELADO"</formula>
    </cfRule>
  </conditionalFormatting>
  <conditionalFormatting sqref="D53">
    <cfRule type="cellIs" dxfId="57" priority="58" stopIfTrue="1" operator="equal">
      <formula>"CANCELADO"</formula>
    </cfRule>
  </conditionalFormatting>
  <conditionalFormatting sqref="C53">
    <cfRule type="cellIs" dxfId="56" priority="57" stopIfTrue="1" operator="equal">
      <formula>"CANCELADO"</formula>
    </cfRule>
  </conditionalFormatting>
  <conditionalFormatting sqref="D56">
    <cfRule type="cellIs" dxfId="55" priority="56" stopIfTrue="1" operator="equal">
      <formula>"CANCELADO"</formula>
    </cfRule>
  </conditionalFormatting>
  <conditionalFormatting sqref="C56">
    <cfRule type="cellIs" dxfId="54" priority="55" stopIfTrue="1" operator="equal">
      <formula>"CANCELADO"</formula>
    </cfRule>
  </conditionalFormatting>
  <conditionalFormatting sqref="D59">
    <cfRule type="cellIs" dxfId="53" priority="54" stopIfTrue="1" operator="equal">
      <formula>"CANCELADO"</formula>
    </cfRule>
  </conditionalFormatting>
  <conditionalFormatting sqref="C59">
    <cfRule type="cellIs" dxfId="52" priority="53" stopIfTrue="1" operator="equal">
      <formula>"CANCELADO"</formula>
    </cfRule>
  </conditionalFormatting>
  <conditionalFormatting sqref="D62">
    <cfRule type="cellIs" dxfId="51" priority="52" stopIfTrue="1" operator="equal">
      <formula>"CANCELADO"</formula>
    </cfRule>
  </conditionalFormatting>
  <conditionalFormatting sqref="C62">
    <cfRule type="cellIs" dxfId="50" priority="51" stopIfTrue="1" operator="equal">
      <formula>"CANCELADO"</formula>
    </cfRule>
  </conditionalFormatting>
  <conditionalFormatting sqref="D65">
    <cfRule type="cellIs" dxfId="49" priority="50" stopIfTrue="1" operator="equal">
      <formula>"CANCELADO"</formula>
    </cfRule>
  </conditionalFormatting>
  <conditionalFormatting sqref="C65">
    <cfRule type="cellIs" dxfId="48" priority="49" stopIfTrue="1" operator="equal">
      <formula>"CANCELADO"</formula>
    </cfRule>
  </conditionalFormatting>
  <conditionalFormatting sqref="H103">
    <cfRule type="cellIs" dxfId="47" priority="4" stopIfTrue="1" operator="equal">
      <formula>"CANCELADO"</formula>
    </cfRule>
  </conditionalFormatting>
  <conditionalFormatting sqref="H106">
    <cfRule type="cellIs" dxfId="46" priority="3" stopIfTrue="1" operator="equal">
      <formula>"CANCELADO"</formula>
    </cfRule>
  </conditionalFormatting>
  <conditionalFormatting sqref="D80">
    <cfRule type="cellIs" dxfId="45" priority="48" stopIfTrue="1" operator="equal">
      <formula>"CANCELADO"</formula>
    </cfRule>
  </conditionalFormatting>
  <conditionalFormatting sqref="C80">
    <cfRule type="cellIs" dxfId="44" priority="47" stopIfTrue="1" operator="equal">
      <formula>"CANCELADO"</formula>
    </cfRule>
  </conditionalFormatting>
  <conditionalFormatting sqref="D68">
    <cfRule type="cellIs" dxfId="43" priority="46" stopIfTrue="1" operator="equal">
      <formula>"CANCELADO"</formula>
    </cfRule>
  </conditionalFormatting>
  <conditionalFormatting sqref="C68">
    <cfRule type="cellIs" dxfId="42" priority="45" stopIfTrue="1" operator="equal">
      <formula>"CANCELADO"</formula>
    </cfRule>
  </conditionalFormatting>
  <conditionalFormatting sqref="D79">
    <cfRule type="cellIs" dxfId="41" priority="44" stopIfTrue="1" operator="equal">
      <formula>"CANCELADO"</formula>
    </cfRule>
  </conditionalFormatting>
  <conditionalFormatting sqref="C79">
    <cfRule type="cellIs" dxfId="40" priority="43" stopIfTrue="1" operator="equal">
      <formula>"CANCELADO"</formula>
    </cfRule>
  </conditionalFormatting>
  <conditionalFormatting sqref="D82">
    <cfRule type="cellIs" dxfId="39" priority="42" stopIfTrue="1" operator="equal">
      <formula>"CANCELADO"</formula>
    </cfRule>
  </conditionalFormatting>
  <conditionalFormatting sqref="C82">
    <cfRule type="cellIs" dxfId="38" priority="41" stopIfTrue="1" operator="equal">
      <formula>"CANCELADO"</formula>
    </cfRule>
  </conditionalFormatting>
  <conditionalFormatting sqref="D85">
    <cfRule type="cellIs" dxfId="37" priority="40" stopIfTrue="1" operator="equal">
      <formula>"CANCELADO"</formula>
    </cfRule>
  </conditionalFormatting>
  <conditionalFormatting sqref="C85">
    <cfRule type="cellIs" dxfId="36" priority="39" stopIfTrue="1" operator="equal">
      <formula>"CANCELADO"</formula>
    </cfRule>
  </conditionalFormatting>
  <conditionalFormatting sqref="D88">
    <cfRule type="cellIs" dxfId="35" priority="38" stopIfTrue="1" operator="equal">
      <formula>"CANCELADO"</formula>
    </cfRule>
  </conditionalFormatting>
  <conditionalFormatting sqref="C88">
    <cfRule type="cellIs" dxfId="34" priority="37" stopIfTrue="1" operator="equal">
      <formula>"CANCELADO"</formula>
    </cfRule>
  </conditionalFormatting>
  <conditionalFormatting sqref="D97">
    <cfRule type="cellIs" dxfId="33" priority="36" stopIfTrue="1" operator="equal">
      <formula>"CANCELADO"</formula>
    </cfRule>
  </conditionalFormatting>
  <conditionalFormatting sqref="C97">
    <cfRule type="cellIs" dxfId="32" priority="35" stopIfTrue="1" operator="equal">
      <formula>"CANCELADO"</formula>
    </cfRule>
  </conditionalFormatting>
  <conditionalFormatting sqref="D100">
    <cfRule type="cellIs" dxfId="31" priority="34" stopIfTrue="1" operator="equal">
      <formula>"CANCELADO"</formula>
    </cfRule>
  </conditionalFormatting>
  <conditionalFormatting sqref="C100">
    <cfRule type="cellIs" dxfId="30" priority="33" stopIfTrue="1" operator="equal">
      <formula>"CANCELADO"</formula>
    </cfRule>
  </conditionalFormatting>
  <conditionalFormatting sqref="D103">
    <cfRule type="cellIs" dxfId="29" priority="32" stopIfTrue="1" operator="equal">
      <formula>"CANCELADO"</formula>
    </cfRule>
  </conditionalFormatting>
  <conditionalFormatting sqref="C103">
    <cfRule type="cellIs" dxfId="28" priority="31" stopIfTrue="1" operator="equal">
      <formula>"CANCELADO"</formula>
    </cfRule>
  </conditionalFormatting>
  <conditionalFormatting sqref="D106">
    <cfRule type="cellIs" dxfId="27" priority="30" stopIfTrue="1" operator="equal">
      <formula>"CANCELADO"</formula>
    </cfRule>
  </conditionalFormatting>
  <conditionalFormatting sqref="C106">
    <cfRule type="cellIs" dxfId="26" priority="29" stopIfTrue="1" operator="equal">
      <formula>"CANCELADO"</formula>
    </cfRule>
  </conditionalFormatting>
  <conditionalFormatting sqref="H23">
    <cfRule type="cellIs" dxfId="25" priority="28" stopIfTrue="1" operator="equal">
      <formula>"CANCELADO"</formula>
    </cfRule>
  </conditionalFormatting>
  <conditionalFormatting sqref="H26">
    <cfRule type="cellIs" dxfId="24" priority="27" stopIfTrue="1" operator="equal">
      <formula>"CANCELADO"</formula>
    </cfRule>
  </conditionalFormatting>
  <conditionalFormatting sqref="H29">
    <cfRule type="cellIs" dxfId="23" priority="26" stopIfTrue="1" operator="equal">
      <formula>"CANCELADO"</formula>
    </cfRule>
  </conditionalFormatting>
  <conditionalFormatting sqref="H32">
    <cfRule type="cellIs" dxfId="22" priority="25" stopIfTrue="1" operator="equal">
      <formula>"CANCELADO"</formula>
    </cfRule>
  </conditionalFormatting>
  <conditionalFormatting sqref="H35">
    <cfRule type="cellIs" dxfId="21" priority="24" stopIfTrue="1" operator="equal">
      <formula>"CANCELADO"</formula>
    </cfRule>
  </conditionalFormatting>
  <conditionalFormatting sqref="H38">
    <cfRule type="cellIs" dxfId="20" priority="23" stopIfTrue="1" operator="equal">
      <formula>"CANCELADO"</formula>
    </cfRule>
  </conditionalFormatting>
  <conditionalFormatting sqref="H41">
    <cfRule type="cellIs" dxfId="19" priority="22" stopIfTrue="1" operator="equal">
      <formula>"CANCELADO"</formula>
    </cfRule>
  </conditionalFormatting>
  <conditionalFormatting sqref="H44">
    <cfRule type="cellIs" dxfId="18" priority="21" stopIfTrue="1" operator="equal">
      <formula>"CANCELADO"</formula>
    </cfRule>
  </conditionalFormatting>
  <conditionalFormatting sqref="H47">
    <cfRule type="cellIs" dxfId="17" priority="20" stopIfTrue="1" operator="equal">
      <formula>"CANCELADO"</formula>
    </cfRule>
  </conditionalFormatting>
  <conditionalFormatting sqref="H50">
    <cfRule type="cellIs" dxfId="16" priority="19" stopIfTrue="1" operator="equal">
      <formula>"CANCELADO"</formula>
    </cfRule>
  </conditionalFormatting>
  <conditionalFormatting sqref="H53">
    <cfRule type="cellIs" dxfId="15" priority="18" stopIfTrue="1" operator="equal">
      <formula>"CANCELADO"</formula>
    </cfRule>
  </conditionalFormatting>
  <conditionalFormatting sqref="H56">
    <cfRule type="cellIs" dxfId="14" priority="17" stopIfTrue="1" operator="equal">
      <formula>"CANCELADO"</formula>
    </cfRule>
  </conditionalFormatting>
  <conditionalFormatting sqref="H59">
    <cfRule type="cellIs" dxfId="13" priority="16" stopIfTrue="1" operator="equal">
      <formula>"CANCELADO"</formula>
    </cfRule>
  </conditionalFormatting>
  <conditionalFormatting sqref="H62">
    <cfRule type="cellIs" dxfId="12" priority="15" stopIfTrue="1" operator="equal">
      <formula>"CANCELADO"</formula>
    </cfRule>
  </conditionalFormatting>
  <conditionalFormatting sqref="C225">
    <cfRule type="cellIs" dxfId="11" priority="1" stopIfTrue="1" operator="equal">
      <formula>"CANCELADO"</formula>
    </cfRule>
  </conditionalFormatting>
  <conditionalFormatting sqref="H66">
    <cfRule type="cellIs" dxfId="10" priority="14" stopIfTrue="1" operator="equal">
      <formula>"CANCELADO"</formula>
    </cfRule>
  </conditionalFormatting>
  <conditionalFormatting sqref="H70">
    <cfRule type="cellIs" dxfId="9" priority="11" stopIfTrue="1" operator="equal">
      <formula>"CANCELADO"</formula>
    </cfRule>
  </conditionalFormatting>
  <conditionalFormatting sqref="H82">
    <cfRule type="cellIs" dxfId="8" priority="9" stopIfTrue="1" operator="equal">
      <formula>"CANCELADO"</formula>
    </cfRule>
  </conditionalFormatting>
  <conditionalFormatting sqref="H100">
    <cfRule type="cellIs" dxfId="7" priority="5" stopIfTrue="1" operator="equal">
      <formula>"CANCELADO"</formula>
    </cfRule>
  </conditionalFormatting>
  <conditionalFormatting sqref="H68">
    <cfRule type="cellIs" dxfId="6" priority="12" stopIfTrue="1" operator="equal">
      <formula>"CANCELADO"</formula>
    </cfRule>
  </conditionalFormatting>
  <conditionalFormatting sqref="H79">
    <cfRule type="cellIs" dxfId="5" priority="10" stopIfTrue="1" operator="equal">
      <formula>"CANCELADO"</formula>
    </cfRule>
  </conditionalFormatting>
  <conditionalFormatting sqref="H225">
    <cfRule type="cellIs" dxfId="4" priority="2" stopIfTrue="1" operator="equal">
      <formula>"CANCELADO"</formula>
    </cfRule>
  </conditionalFormatting>
  <conditionalFormatting sqref="H65">
    <cfRule type="cellIs" dxfId="3" priority="13" stopIfTrue="1" operator="equal">
      <formula>"CANCELADO"</formula>
    </cfRule>
  </conditionalFormatting>
  <conditionalFormatting sqref="H88">
    <cfRule type="cellIs" dxfId="2" priority="7" stopIfTrue="1" operator="equal">
      <formula>"CANCELADO"</formula>
    </cfRule>
  </conditionalFormatting>
  <conditionalFormatting sqref="H85">
    <cfRule type="cellIs" dxfId="1" priority="8" stopIfTrue="1" operator="equal">
      <formula>"CANCELADO"</formula>
    </cfRule>
  </conditionalFormatting>
  <conditionalFormatting sqref="H97">
    <cfRule type="cellIs" dxfId="0" priority="6" stopIfTrue="1" operator="equal">
      <formula>"CANCELADO"</formula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Febrero 2018</vt:lpstr>
      <vt:lpstr>C Mzo 9313 -18</vt:lpstr>
      <vt:lpstr>C Abr 9313 -18</vt:lpstr>
      <vt:lpstr>C May 9313 -18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Secretaria de Salud</cp:lastModifiedBy>
  <dcterms:created xsi:type="dcterms:W3CDTF">2018-03-06T17:06:56Z</dcterms:created>
  <dcterms:modified xsi:type="dcterms:W3CDTF">2018-06-21T16:31:02Z</dcterms:modified>
</cp:coreProperties>
</file>